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256" windowHeight="12888"/>
  </bookViews>
  <sheets>
    <sheet name="Общая таблица" sheetId="1" r:id="rId1"/>
  </sheets>
  <calcPr calcId="144525"/>
</workbook>
</file>

<file path=xl/calcChain.xml><?xml version="1.0" encoding="utf-8"?>
<calcChain xmlns="http://schemas.openxmlformats.org/spreadsheetml/2006/main">
  <c r="L8" i="1" l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" i="1"/>
  <c r="K7" i="1"/>
  <c r="K88" i="1" l="1"/>
  <c r="L3" i="1" l="1"/>
  <c r="M7" i="1"/>
  <c r="M88" i="1" l="1"/>
  <c r="L4" i="1" s="1"/>
  <c r="N3" i="1" l="1"/>
  <c r="Q9" i="1" l="1"/>
  <c r="Q13" i="1"/>
  <c r="Q45" i="1"/>
  <c r="Q77" i="1"/>
  <c r="Q80" i="1"/>
  <c r="Q72" i="1"/>
  <c r="Q64" i="1"/>
  <c r="Q56" i="1"/>
  <c r="Q48" i="1"/>
  <c r="Q40" i="1"/>
  <c r="Q32" i="1"/>
  <c r="Q24" i="1"/>
  <c r="Q79" i="1"/>
  <c r="Q71" i="1"/>
  <c r="Q63" i="1"/>
  <c r="Q47" i="1"/>
  <c r="Q31" i="1"/>
  <c r="Q86" i="1"/>
  <c r="Q58" i="1"/>
  <c r="Q54" i="1"/>
  <c r="Q68" i="1"/>
  <c r="Q60" i="1"/>
  <c r="Q36" i="1"/>
  <c r="Q28" i="1"/>
  <c r="Q21" i="1"/>
  <c r="Q73" i="1"/>
  <c r="Q30" i="1"/>
  <c r="Q29" i="1"/>
  <c r="Q67" i="1"/>
  <c r="Q25" i="1"/>
  <c r="Q87" i="1"/>
  <c r="Q55" i="1"/>
  <c r="Q23" i="1"/>
  <c r="Q84" i="1"/>
  <c r="Q44" i="1"/>
  <c r="Q66" i="1"/>
  <c r="Q33" i="1"/>
  <c r="Q10" i="1"/>
  <c r="Q41" i="1"/>
  <c r="Q18" i="1"/>
  <c r="Q35" i="1"/>
  <c r="Q39" i="1"/>
  <c r="Q70" i="1"/>
  <c r="Q38" i="1"/>
  <c r="Q22" i="1"/>
  <c r="Q52" i="1"/>
  <c r="Q34" i="1"/>
  <c r="Q81" i="1"/>
  <c r="Q69" i="1"/>
  <c r="Q49" i="1"/>
  <c r="Q83" i="1"/>
  <c r="Q19" i="1"/>
  <c r="Q16" i="1"/>
  <c r="Q8" i="1"/>
  <c r="Q82" i="1"/>
  <c r="Q11" i="1"/>
  <c r="Q78" i="1"/>
  <c r="Q14" i="1"/>
  <c r="Q74" i="1"/>
  <c r="Q42" i="1"/>
  <c r="Q26" i="1"/>
  <c r="Q20" i="1"/>
  <c r="Q37" i="1"/>
  <c r="Q62" i="1"/>
  <c r="Q61" i="1"/>
  <c r="Q57" i="1"/>
  <c r="Q53" i="1"/>
  <c r="Q17" i="1"/>
  <c r="Q27" i="1"/>
  <c r="Q51" i="1"/>
  <c r="Q46" i="1"/>
  <c r="Q85" i="1"/>
  <c r="Q75" i="1"/>
  <c r="Q59" i="1"/>
  <c r="Q12" i="1"/>
  <c r="Q76" i="1"/>
  <c r="Q65" i="1"/>
  <c r="Q43" i="1"/>
  <c r="Q15" i="1"/>
  <c r="Q50" i="1"/>
  <c r="Q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19" i="1"/>
  <c r="N23" i="1"/>
  <c r="N27" i="1"/>
  <c r="N31" i="1"/>
  <c r="N35" i="1"/>
  <c r="N39" i="1"/>
  <c r="N43" i="1"/>
  <c r="N47" i="1"/>
  <c r="N51" i="1"/>
  <c r="N55" i="1"/>
  <c r="N59" i="1"/>
  <c r="N63" i="1"/>
  <c r="N67" i="1"/>
  <c r="N71" i="1"/>
  <c r="N75" i="1"/>
  <c r="N79" i="1"/>
  <c r="N83" i="1"/>
  <c r="N87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15" i="1"/>
  <c r="N17" i="1"/>
  <c r="N12" i="1"/>
  <c r="N7" i="1"/>
  <c r="N13" i="1"/>
  <c r="N8" i="1"/>
  <c r="N14" i="1"/>
  <c r="N9" i="1"/>
  <c r="N10" i="1"/>
  <c r="N16" i="1"/>
  <c r="N11" i="1"/>
  <c r="N88" i="1" l="1"/>
  <c r="Q88" i="1"/>
  <c r="O16" i="1"/>
  <c r="P16" i="1" s="1"/>
  <c r="O8" i="1"/>
  <c r="P8" i="1" s="1"/>
  <c r="O17" i="1"/>
  <c r="P17" i="1" s="1"/>
  <c r="O76" i="1"/>
  <c r="P76" i="1" s="1"/>
  <c r="O60" i="1"/>
  <c r="P60" i="1" s="1"/>
  <c r="O44" i="1"/>
  <c r="P44" i="1" s="1"/>
  <c r="O28" i="1"/>
  <c r="P28" i="1" s="1"/>
  <c r="O83" i="1"/>
  <c r="P83" i="1" s="1"/>
  <c r="O67" i="1"/>
  <c r="P67" i="1" s="1"/>
  <c r="O51" i="1"/>
  <c r="P51" i="1" s="1"/>
  <c r="O35" i="1"/>
  <c r="P35" i="1" s="1"/>
  <c r="O19" i="1"/>
  <c r="P19" i="1" s="1"/>
  <c r="O74" i="1"/>
  <c r="P74" i="1" s="1"/>
  <c r="O58" i="1"/>
  <c r="P58" i="1" s="1"/>
  <c r="O42" i="1"/>
  <c r="P42" i="1" s="1"/>
  <c r="O26" i="1"/>
  <c r="P26" i="1" s="1"/>
  <c r="O81" i="1"/>
  <c r="P81" i="1" s="1"/>
  <c r="O65" i="1"/>
  <c r="P65" i="1" s="1"/>
  <c r="O49" i="1"/>
  <c r="P49" i="1" s="1"/>
  <c r="O33" i="1"/>
  <c r="P33" i="1" s="1"/>
  <c r="O10" i="1"/>
  <c r="P10" i="1" s="1"/>
  <c r="O13" i="1"/>
  <c r="P13" i="1" s="1"/>
  <c r="O15" i="1"/>
  <c r="P15" i="1" s="1"/>
  <c r="O72" i="1"/>
  <c r="P72" i="1" s="1"/>
  <c r="O56" i="1"/>
  <c r="P56" i="1" s="1"/>
  <c r="O40" i="1"/>
  <c r="P40" i="1" s="1"/>
  <c r="O24" i="1"/>
  <c r="P24" i="1" s="1"/>
  <c r="O79" i="1"/>
  <c r="P79" i="1" s="1"/>
  <c r="O63" i="1"/>
  <c r="P63" i="1" s="1"/>
  <c r="O47" i="1"/>
  <c r="P47" i="1" s="1"/>
  <c r="O31" i="1"/>
  <c r="P31" i="1" s="1"/>
  <c r="O86" i="1"/>
  <c r="P86" i="1" s="1"/>
  <c r="O70" i="1"/>
  <c r="P70" i="1" s="1"/>
  <c r="O54" i="1"/>
  <c r="P54" i="1" s="1"/>
  <c r="O38" i="1"/>
  <c r="P38" i="1" s="1"/>
  <c r="O22" i="1"/>
  <c r="P22" i="1" s="1"/>
  <c r="O77" i="1"/>
  <c r="P77" i="1" s="1"/>
  <c r="O61" i="1"/>
  <c r="P61" i="1" s="1"/>
  <c r="O45" i="1"/>
  <c r="P45" i="1" s="1"/>
  <c r="O29" i="1"/>
  <c r="P29" i="1" s="1"/>
  <c r="O9" i="1"/>
  <c r="P9" i="1" s="1"/>
  <c r="O7" i="1"/>
  <c r="O84" i="1"/>
  <c r="P84" i="1" s="1"/>
  <c r="O68" i="1"/>
  <c r="P68" i="1" s="1"/>
  <c r="O52" i="1"/>
  <c r="P52" i="1" s="1"/>
  <c r="O36" i="1"/>
  <c r="P36" i="1" s="1"/>
  <c r="O20" i="1"/>
  <c r="P20" i="1" s="1"/>
  <c r="O75" i="1"/>
  <c r="P75" i="1" s="1"/>
  <c r="O59" i="1"/>
  <c r="P59" i="1" s="1"/>
  <c r="O43" i="1"/>
  <c r="P43" i="1" s="1"/>
  <c r="O27" i="1"/>
  <c r="P27" i="1" s="1"/>
  <c r="O82" i="1"/>
  <c r="P82" i="1" s="1"/>
  <c r="O66" i="1"/>
  <c r="P66" i="1" s="1"/>
  <c r="O50" i="1"/>
  <c r="P50" i="1" s="1"/>
  <c r="R50" i="1" s="1"/>
  <c r="O34" i="1"/>
  <c r="P34" i="1" s="1"/>
  <c r="O18" i="1"/>
  <c r="P18" i="1" s="1"/>
  <c r="R18" i="1" s="1"/>
  <c r="O73" i="1"/>
  <c r="P73" i="1" s="1"/>
  <c r="O57" i="1"/>
  <c r="P57" i="1" s="1"/>
  <c r="O41" i="1"/>
  <c r="P41" i="1" s="1"/>
  <c r="O25" i="1"/>
  <c r="P25" i="1" s="1"/>
  <c r="O11" i="1"/>
  <c r="P11" i="1" s="1"/>
  <c r="O14" i="1"/>
  <c r="P14" i="1" s="1"/>
  <c r="O12" i="1"/>
  <c r="P12" i="1" s="1"/>
  <c r="O80" i="1"/>
  <c r="P80" i="1" s="1"/>
  <c r="O64" i="1"/>
  <c r="P64" i="1" s="1"/>
  <c r="O48" i="1"/>
  <c r="P48" i="1" s="1"/>
  <c r="O32" i="1"/>
  <c r="P32" i="1" s="1"/>
  <c r="O87" i="1"/>
  <c r="P87" i="1" s="1"/>
  <c r="O71" i="1"/>
  <c r="P71" i="1" s="1"/>
  <c r="O55" i="1"/>
  <c r="P55" i="1" s="1"/>
  <c r="O39" i="1"/>
  <c r="P39" i="1" s="1"/>
  <c r="O23" i="1"/>
  <c r="P23" i="1" s="1"/>
  <c r="O78" i="1"/>
  <c r="P78" i="1" s="1"/>
  <c r="O62" i="1"/>
  <c r="P62" i="1" s="1"/>
  <c r="O46" i="1"/>
  <c r="P46" i="1" s="1"/>
  <c r="O30" i="1"/>
  <c r="P30" i="1" s="1"/>
  <c r="O85" i="1"/>
  <c r="P85" i="1" s="1"/>
  <c r="O69" i="1"/>
  <c r="P69" i="1" s="1"/>
  <c r="O53" i="1"/>
  <c r="P53" i="1" s="1"/>
  <c r="O37" i="1"/>
  <c r="P37" i="1" s="1"/>
  <c r="O21" i="1"/>
  <c r="P21" i="1" s="1"/>
  <c r="R40" i="1" l="1"/>
  <c r="S40" i="1" s="1"/>
  <c r="T40" i="1" s="1"/>
  <c r="R61" i="1"/>
  <c r="R26" i="1"/>
  <c r="S26" i="1" s="1"/>
  <c r="T26" i="1" s="1"/>
  <c r="R82" i="1"/>
  <c r="S82" i="1" s="1"/>
  <c r="T82" i="1" s="1"/>
  <c r="R48" i="1"/>
  <c r="S48" i="1" s="1"/>
  <c r="T48" i="1" s="1"/>
  <c r="R69" i="1"/>
  <c r="S69" i="1" s="1"/>
  <c r="R80" i="1"/>
  <c r="S80" i="1" s="1"/>
  <c r="T80" i="1" s="1"/>
  <c r="R43" i="1"/>
  <c r="S43" i="1" s="1"/>
  <c r="T43" i="1" s="1"/>
  <c r="R23" i="1"/>
  <c r="R34" i="1"/>
  <c r="S34" i="1" s="1"/>
  <c r="T34" i="1" s="1"/>
  <c r="R62" i="1"/>
  <c r="S62" i="1" s="1"/>
  <c r="R14" i="1"/>
  <c r="S14" i="1" s="1"/>
  <c r="T14" i="1" s="1"/>
  <c r="R9" i="1"/>
  <c r="S9" i="1" s="1"/>
  <c r="T9" i="1" s="1"/>
  <c r="R31" i="1"/>
  <c r="R72" i="1"/>
  <c r="S72" i="1" s="1"/>
  <c r="T72" i="1" s="1"/>
  <c r="R58" i="1"/>
  <c r="S58" i="1" s="1"/>
  <c r="T58" i="1" s="1"/>
  <c r="S23" i="1"/>
  <c r="T23" i="1" s="1"/>
  <c r="S61" i="1"/>
  <c r="T61" i="1" s="1"/>
  <c r="S31" i="1"/>
  <c r="S18" i="1"/>
  <c r="T18" i="1" s="1"/>
  <c r="S50" i="1"/>
  <c r="T50" i="1" s="1"/>
  <c r="R35" i="1"/>
  <c r="R71" i="1"/>
  <c r="R41" i="1"/>
  <c r="P7" i="1"/>
  <c r="P88" i="1" s="1"/>
  <c r="O88" i="1"/>
  <c r="R38" i="1"/>
  <c r="R10" i="1"/>
  <c r="R28" i="1"/>
  <c r="R60" i="1"/>
  <c r="R17" i="1"/>
  <c r="R46" i="1"/>
  <c r="R78" i="1"/>
  <c r="R39" i="1"/>
  <c r="R12" i="1"/>
  <c r="R25" i="1"/>
  <c r="R27" i="1"/>
  <c r="R59" i="1"/>
  <c r="R45" i="1"/>
  <c r="R22" i="1"/>
  <c r="R54" i="1"/>
  <c r="R63" i="1"/>
  <c r="R81" i="1"/>
  <c r="R42" i="1"/>
  <c r="R44" i="1"/>
  <c r="R76" i="1"/>
  <c r="R8" i="1"/>
  <c r="R37" i="1"/>
  <c r="R30" i="1"/>
  <c r="R55" i="1"/>
  <c r="R87" i="1"/>
  <c r="R57" i="1"/>
  <c r="R75" i="1"/>
  <c r="R36" i="1"/>
  <c r="R68" i="1"/>
  <c r="R29" i="1"/>
  <c r="R86" i="1"/>
  <c r="R47" i="1"/>
  <c r="R79" i="1"/>
  <c r="R13" i="1"/>
  <c r="R33" i="1"/>
  <c r="R65" i="1"/>
  <c r="R19" i="1"/>
  <c r="R51" i="1"/>
  <c r="R83" i="1"/>
  <c r="R21" i="1"/>
  <c r="R53" i="1"/>
  <c r="R85" i="1"/>
  <c r="R32" i="1"/>
  <c r="R64" i="1"/>
  <c r="R11" i="1"/>
  <c r="R73" i="1"/>
  <c r="R66" i="1"/>
  <c r="R20" i="1"/>
  <c r="R52" i="1"/>
  <c r="R84" i="1"/>
  <c r="R77" i="1"/>
  <c r="R70" i="1"/>
  <c r="R24" i="1"/>
  <c r="R56" i="1"/>
  <c r="R15" i="1"/>
  <c r="R49" i="1"/>
  <c r="R74" i="1"/>
  <c r="R67" i="1"/>
  <c r="R16" i="1"/>
  <c r="T31" i="1" l="1"/>
  <c r="U31" i="1" s="1"/>
  <c r="W31" i="1" s="1"/>
  <c r="V31" i="1" s="1"/>
  <c r="T69" i="1"/>
  <c r="U69" i="1" s="1"/>
  <c r="T62" i="1"/>
  <c r="U62" i="1" s="1"/>
  <c r="W62" i="1" s="1"/>
  <c r="V62" i="1" s="1"/>
  <c r="U48" i="1"/>
  <c r="W48" i="1" s="1"/>
  <c r="V48" i="1" s="1"/>
  <c r="U58" i="1"/>
  <c r="W58" i="1" s="1"/>
  <c r="V58" i="1" s="1"/>
  <c r="U50" i="1"/>
  <c r="W50" i="1" s="1"/>
  <c r="V50" i="1" s="1"/>
  <c r="U34" i="1"/>
  <c r="W34" i="1" s="1"/>
  <c r="V34" i="1" s="1"/>
  <c r="U61" i="1"/>
  <c r="W61" i="1" s="1"/>
  <c r="V61" i="1" s="1"/>
  <c r="U40" i="1"/>
  <c r="W40" i="1" s="1"/>
  <c r="V40" i="1" s="1"/>
  <c r="U18" i="1"/>
  <c r="W18" i="1" s="1"/>
  <c r="V18" i="1" s="1"/>
  <c r="U43" i="1"/>
  <c r="W43" i="1" s="1"/>
  <c r="V43" i="1" s="1"/>
  <c r="U14" i="1"/>
  <c r="W14" i="1" s="1"/>
  <c r="V14" i="1" s="1"/>
  <c r="S56" i="1"/>
  <c r="T56" i="1" s="1"/>
  <c r="S73" i="1"/>
  <c r="T73" i="1" s="1"/>
  <c r="S51" i="1"/>
  <c r="T51" i="1" s="1"/>
  <c r="S29" i="1"/>
  <c r="T29" i="1" s="1"/>
  <c r="S22" i="1"/>
  <c r="T22" i="1" s="1"/>
  <c r="S16" i="1"/>
  <c r="T16" i="1" s="1"/>
  <c r="S15" i="1"/>
  <c r="T15" i="1" s="1"/>
  <c r="S77" i="1"/>
  <c r="T77" i="1" s="1"/>
  <c r="S66" i="1"/>
  <c r="T66" i="1" s="1"/>
  <c r="S32" i="1"/>
  <c r="T32" i="1" s="1"/>
  <c r="S83" i="1"/>
  <c r="T83" i="1" s="1"/>
  <c r="S33" i="1"/>
  <c r="T33" i="1" s="1"/>
  <c r="S86" i="1"/>
  <c r="T86" i="1" s="1"/>
  <c r="S75" i="1"/>
  <c r="T75" i="1" s="1"/>
  <c r="S30" i="1"/>
  <c r="T30" i="1" s="1"/>
  <c r="S44" i="1"/>
  <c r="T44" i="1" s="1"/>
  <c r="S54" i="1"/>
  <c r="T54" i="1" s="1"/>
  <c r="S27" i="1"/>
  <c r="T27" i="1" s="1"/>
  <c r="S78" i="1"/>
  <c r="T78" i="1" s="1"/>
  <c r="S28" i="1"/>
  <c r="T28" i="1" s="1"/>
  <c r="S38" i="1"/>
  <c r="T38" i="1" s="1"/>
  <c r="S71" i="1"/>
  <c r="T71" i="1" s="1"/>
  <c r="S67" i="1"/>
  <c r="T67" i="1" s="1"/>
  <c r="S85" i="1"/>
  <c r="T85" i="1" s="1"/>
  <c r="S57" i="1"/>
  <c r="T57" i="1" s="1"/>
  <c r="U72" i="1"/>
  <c r="W72" i="1" s="1"/>
  <c r="V72" i="1" s="1"/>
  <c r="U9" i="1"/>
  <c r="W9" i="1" s="1"/>
  <c r="V9" i="1" s="1"/>
  <c r="S74" i="1"/>
  <c r="T74" i="1" s="1"/>
  <c r="S24" i="1"/>
  <c r="T24" i="1" s="1"/>
  <c r="S52" i="1"/>
  <c r="T52" i="1" s="1"/>
  <c r="S11" i="1"/>
  <c r="T11" i="1" s="1"/>
  <c r="S53" i="1"/>
  <c r="T53" i="1" s="1"/>
  <c r="S19" i="1"/>
  <c r="T19" i="1" s="1"/>
  <c r="S79" i="1"/>
  <c r="T79" i="1" s="1"/>
  <c r="S68" i="1"/>
  <c r="T68" i="1" s="1"/>
  <c r="S87" i="1"/>
  <c r="T87" i="1" s="1"/>
  <c r="S8" i="1"/>
  <c r="T8" i="1" s="1"/>
  <c r="S81" i="1"/>
  <c r="T81" i="1" s="1"/>
  <c r="S45" i="1"/>
  <c r="T45" i="1" s="1"/>
  <c r="S12" i="1"/>
  <c r="T12" i="1" s="1"/>
  <c r="S17" i="1"/>
  <c r="T17" i="1" s="1"/>
  <c r="U26" i="1"/>
  <c r="W26" i="1" s="1"/>
  <c r="V26" i="1" s="1"/>
  <c r="U23" i="1"/>
  <c r="W23" i="1" s="1"/>
  <c r="V23" i="1" s="1"/>
  <c r="S84" i="1"/>
  <c r="T84" i="1" s="1"/>
  <c r="S13" i="1"/>
  <c r="T13" i="1" s="1"/>
  <c r="S37" i="1"/>
  <c r="T37" i="1" s="1"/>
  <c r="S42" i="1"/>
  <c r="T42" i="1" s="1"/>
  <c r="S25" i="1"/>
  <c r="T25" i="1" s="1"/>
  <c r="S46" i="1"/>
  <c r="T46" i="1" s="1"/>
  <c r="S10" i="1"/>
  <c r="T10" i="1" s="1"/>
  <c r="U82" i="1"/>
  <c r="W82" i="1" s="1"/>
  <c r="V82" i="1" s="1"/>
  <c r="U80" i="1"/>
  <c r="W80" i="1" s="1"/>
  <c r="V80" i="1" s="1"/>
  <c r="S49" i="1"/>
  <c r="T49" i="1" s="1"/>
  <c r="S70" i="1"/>
  <c r="T70" i="1" s="1"/>
  <c r="S20" i="1"/>
  <c r="T20" i="1" s="1"/>
  <c r="S64" i="1"/>
  <c r="T64" i="1" s="1"/>
  <c r="S21" i="1"/>
  <c r="T21" i="1" s="1"/>
  <c r="S65" i="1"/>
  <c r="T65" i="1" s="1"/>
  <c r="S47" i="1"/>
  <c r="T47" i="1" s="1"/>
  <c r="S36" i="1"/>
  <c r="T36" i="1" s="1"/>
  <c r="S55" i="1"/>
  <c r="T55" i="1" s="1"/>
  <c r="S76" i="1"/>
  <c r="T76" i="1" s="1"/>
  <c r="S63" i="1"/>
  <c r="T63" i="1" s="1"/>
  <c r="S59" i="1"/>
  <c r="T59" i="1" s="1"/>
  <c r="S39" i="1"/>
  <c r="T39" i="1" s="1"/>
  <c r="S60" i="1"/>
  <c r="T60" i="1" s="1"/>
  <c r="S41" i="1"/>
  <c r="T41" i="1" s="1"/>
  <c r="S35" i="1"/>
  <c r="T35" i="1" s="1"/>
  <c r="R7" i="1"/>
  <c r="R88" i="1" s="1"/>
  <c r="W69" i="1" l="1"/>
  <c r="V69" i="1" s="1"/>
  <c r="U20" i="1"/>
  <c r="W20" i="1" s="1"/>
  <c r="V20" i="1" s="1"/>
  <c r="U84" i="1"/>
  <c r="W84" i="1" s="1"/>
  <c r="V84" i="1" s="1"/>
  <c r="U8" i="1"/>
  <c r="W8" i="1" s="1"/>
  <c r="V8" i="1" s="1"/>
  <c r="U79" i="1"/>
  <c r="W79" i="1" s="1"/>
  <c r="V79" i="1" s="1"/>
  <c r="U74" i="1"/>
  <c r="W74" i="1" s="1"/>
  <c r="V74" i="1" s="1"/>
  <c r="U41" i="1"/>
  <c r="W41" i="1" s="1"/>
  <c r="V41" i="1" s="1"/>
  <c r="U49" i="1"/>
  <c r="W49" i="1" s="1"/>
  <c r="V49" i="1" s="1"/>
  <c r="U55" i="1"/>
  <c r="W55" i="1" s="1"/>
  <c r="V55" i="1" s="1"/>
  <c r="U25" i="1"/>
  <c r="W25" i="1" s="1"/>
  <c r="V25" i="1" s="1"/>
  <c r="U68" i="1"/>
  <c r="W68" i="1" s="1"/>
  <c r="V68" i="1" s="1"/>
  <c r="U24" i="1"/>
  <c r="W24" i="1" s="1"/>
  <c r="V24" i="1" s="1"/>
  <c r="U85" i="1"/>
  <c r="W85" i="1" s="1"/>
  <c r="V85" i="1" s="1"/>
  <c r="U27" i="1"/>
  <c r="W27" i="1" s="1"/>
  <c r="V27" i="1" s="1"/>
  <c r="U33" i="1"/>
  <c r="W33" i="1" s="1"/>
  <c r="V33" i="1" s="1"/>
  <c r="U29" i="1"/>
  <c r="W29" i="1" s="1"/>
  <c r="V29" i="1" s="1"/>
  <c r="U10" i="1"/>
  <c r="W10" i="1" s="1"/>
  <c r="V10" i="1" s="1"/>
  <c r="U39" i="1"/>
  <c r="W39" i="1" s="1"/>
  <c r="V39" i="1" s="1"/>
  <c r="U21" i="1"/>
  <c r="W21" i="1" s="1"/>
  <c r="V21" i="1" s="1"/>
  <c r="U70" i="1"/>
  <c r="W70" i="1" s="1"/>
  <c r="V70" i="1" s="1"/>
  <c r="U37" i="1"/>
  <c r="W37" i="1" s="1"/>
  <c r="V37" i="1" s="1"/>
  <c r="U45" i="1"/>
  <c r="W45" i="1" s="1"/>
  <c r="V45" i="1" s="1"/>
  <c r="U19" i="1"/>
  <c r="W19" i="1" s="1"/>
  <c r="V19" i="1" s="1"/>
  <c r="U28" i="1"/>
  <c r="W28" i="1" s="1"/>
  <c r="V28" i="1" s="1"/>
  <c r="U75" i="1"/>
  <c r="W75" i="1" s="1"/>
  <c r="V75" i="1" s="1"/>
  <c r="U77" i="1"/>
  <c r="W77" i="1" s="1"/>
  <c r="V77" i="1" s="1"/>
  <c r="U63" i="1"/>
  <c r="W63" i="1" s="1"/>
  <c r="V63" i="1" s="1"/>
  <c r="U42" i="1"/>
  <c r="W42" i="1" s="1"/>
  <c r="V42" i="1" s="1"/>
  <c r="U11" i="1"/>
  <c r="W11" i="1" s="1"/>
  <c r="V11" i="1" s="1"/>
  <c r="U16" i="1"/>
  <c r="W16" i="1" s="1"/>
  <c r="V16" i="1" s="1"/>
  <c r="U47" i="1"/>
  <c r="W47" i="1" s="1"/>
  <c r="V47" i="1" s="1"/>
  <c r="U17" i="1"/>
  <c r="W17" i="1" s="1"/>
  <c r="V17" i="1" s="1"/>
  <c r="U71" i="1"/>
  <c r="W71" i="1" s="1"/>
  <c r="V71" i="1" s="1"/>
  <c r="U78" i="1"/>
  <c r="W78" i="1" s="1"/>
  <c r="V78" i="1" s="1"/>
  <c r="U44" i="1"/>
  <c r="W44" i="1" s="1"/>
  <c r="V44" i="1" s="1"/>
  <c r="U86" i="1"/>
  <c r="W86" i="1" s="1"/>
  <c r="V86" i="1" s="1"/>
  <c r="U32" i="1"/>
  <c r="W32" i="1" s="1"/>
  <c r="V32" i="1" s="1"/>
  <c r="U60" i="1"/>
  <c r="W60" i="1" s="1"/>
  <c r="V60" i="1" s="1"/>
  <c r="U76" i="1"/>
  <c r="W76" i="1" s="1"/>
  <c r="V76" i="1" s="1"/>
  <c r="U64" i="1"/>
  <c r="W64" i="1" s="1"/>
  <c r="V64" i="1" s="1"/>
  <c r="U87" i="1"/>
  <c r="W87" i="1" s="1"/>
  <c r="V87" i="1" s="1"/>
  <c r="U54" i="1"/>
  <c r="W54" i="1" s="1"/>
  <c r="V54" i="1" s="1"/>
  <c r="U35" i="1"/>
  <c r="W35" i="1" s="1"/>
  <c r="V35" i="1" s="1"/>
  <c r="U36" i="1"/>
  <c r="W36" i="1" s="1"/>
  <c r="V36" i="1" s="1"/>
  <c r="U81" i="1"/>
  <c r="W81" i="1" s="1"/>
  <c r="V81" i="1" s="1"/>
  <c r="U53" i="1"/>
  <c r="W53" i="1" s="1"/>
  <c r="V53" i="1" s="1"/>
  <c r="U67" i="1"/>
  <c r="W67" i="1" s="1"/>
  <c r="V67" i="1" s="1"/>
  <c r="U66" i="1"/>
  <c r="W66" i="1" s="1"/>
  <c r="V66" i="1" s="1"/>
  <c r="U22" i="1"/>
  <c r="W22" i="1" s="1"/>
  <c r="V22" i="1" s="1"/>
  <c r="U73" i="1"/>
  <c r="W73" i="1" s="1"/>
  <c r="V73" i="1" s="1"/>
  <c r="U59" i="1"/>
  <c r="W59" i="1" s="1"/>
  <c r="V59" i="1" s="1"/>
  <c r="U65" i="1"/>
  <c r="W65" i="1" s="1"/>
  <c r="V65" i="1" s="1"/>
  <c r="U46" i="1"/>
  <c r="W46" i="1" s="1"/>
  <c r="V46" i="1" s="1"/>
  <c r="U13" i="1"/>
  <c r="W13" i="1" s="1"/>
  <c r="V13" i="1" s="1"/>
  <c r="U12" i="1"/>
  <c r="W12" i="1" s="1"/>
  <c r="V12" i="1" s="1"/>
  <c r="U52" i="1"/>
  <c r="W52" i="1" s="1"/>
  <c r="V52" i="1" s="1"/>
  <c r="U57" i="1"/>
  <c r="W57" i="1" s="1"/>
  <c r="V57" i="1" s="1"/>
  <c r="U38" i="1"/>
  <c r="W38" i="1" s="1"/>
  <c r="V38" i="1" s="1"/>
  <c r="U30" i="1"/>
  <c r="W30" i="1" s="1"/>
  <c r="V30" i="1" s="1"/>
  <c r="U83" i="1"/>
  <c r="W83" i="1" s="1"/>
  <c r="V83" i="1" s="1"/>
  <c r="U15" i="1"/>
  <c r="W15" i="1" s="1"/>
  <c r="V15" i="1" s="1"/>
  <c r="U51" i="1"/>
  <c r="W51" i="1" s="1"/>
  <c r="V51" i="1" s="1"/>
  <c r="U56" i="1"/>
  <c r="W56" i="1" s="1"/>
  <c r="V56" i="1" s="1"/>
  <c r="S7" i="1"/>
  <c r="S88" i="1" s="1"/>
  <c r="T7" i="1" l="1"/>
  <c r="T88" i="1" l="1"/>
  <c r="U7" i="1"/>
  <c r="U88" i="1" s="1"/>
  <c r="W7" i="1" l="1"/>
  <c r="W88" i="1" s="1"/>
  <c r="V7" i="1" l="1"/>
</calcChain>
</file>

<file path=xl/sharedStrings.xml><?xml version="1.0" encoding="utf-8"?>
<sst xmlns="http://schemas.openxmlformats.org/spreadsheetml/2006/main" count="216" uniqueCount="140">
  <si>
    <t>Брокеры</t>
  </si>
  <si>
    <r>
      <rPr>
        <b/>
        <sz val="10"/>
        <rFont val="Times New Roman"/>
        <family val="1"/>
      </rPr>
      <t>п/п</t>
    </r>
  </si>
  <si>
    <r>
      <rPr>
        <b/>
        <sz val="10"/>
        <rFont val="Times New Roman"/>
        <family val="1"/>
      </rPr>
      <t>Артикул</t>
    </r>
  </si>
  <si>
    <r>
      <rPr>
        <b/>
        <sz val="10"/>
        <rFont val="Times New Roman"/>
        <family val="1"/>
      </rPr>
      <t>Наименование</t>
    </r>
  </si>
  <si>
    <r>
      <rPr>
        <b/>
        <sz val="10"/>
        <rFont val="Times New Roman"/>
        <family val="1"/>
      </rPr>
      <t>К-во</t>
    </r>
  </si>
  <si>
    <r>
      <rPr>
        <b/>
        <sz val="10"/>
        <rFont val="Times New Roman"/>
        <family val="1"/>
      </rPr>
      <t>ЦенаУ.Е. без НДС</t>
    </r>
  </si>
  <si>
    <r>
      <rPr>
        <b/>
        <sz val="10"/>
        <rFont val="Times New Roman"/>
        <family val="1"/>
      </rPr>
      <t>СуммаУ.Е. без НДС (20%)</t>
    </r>
  </si>
  <si>
    <t>Цена за шт.в тенге</t>
  </si>
  <si>
    <t>Общая сумма в тенге</t>
  </si>
  <si>
    <t>Доставка</t>
  </si>
  <si>
    <t>НДС на импорт 12%</t>
  </si>
  <si>
    <t>Услуги брокеров</t>
  </si>
  <si>
    <t>Себестоимость</t>
  </si>
  <si>
    <t>Себест с наценкой</t>
  </si>
  <si>
    <t>НДС на реализацию 12%</t>
  </si>
  <si>
    <t>Цена за шт в тенге с НДС 12%</t>
  </si>
  <si>
    <t>Общая стоимость в тенге c НДС 12%</t>
  </si>
  <si>
    <t>Курс $</t>
  </si>
  <si>
    <t>Таможенные платежи</t>
  </si>
  <si>
    <t>Наценка</t>
  </si>
  <si>
    <t>1 064,44</t>
  </si>
  <si>
    <t>1 058,72</t>
  </si>
  <si>
    <t>1 036,36</t>
  </si>
  <si>
    <t>1 068,60</t>
  </si>
  <si>
    <t xml:space="preserve">Вертикальный многоступенчатый насос </t>
  </si>
  <si>
    <t xml:space="preserve">Горизонтальный многоступенчатый насос </t>
  </si>
  <si>
    <t>Горизонтальный многоступенчатый насос</t>
  </si>
  <si>
    <t xml:space="preserve">Канализационный насос </t>
  </si>
  <si>
    <t xml:space="preserve">Скважинный насос </t>
  </si>
  <si>
    <t>SCR1-05ST-0.50HP 30230/415V50hz</t>
  </si>
  <si>
    <t>SCR1-09ST-0.75HP 30230/415V50hz</t>
  </si>
  <si>
    <t>SCR1-13ST-1.0HP 30230/415V50hz.</t>
  </si>
  <si>
    <t>SCR3-05ST-0.50HP 30230/415V50hz</t>
  </si>
  <si>
    <t>SCR3-07ST-0.75HP 30230/415V50hz</t>
  </si>
  <si>
    <t>SCR3-09ST-1.0HP 30230/415V50hz.</t>
  </si>
  <si>
    <t>SCR3-11ST- 1.5HP30230/415V50hz.</t>
  </si>
  <si>
    <t>SCR3-13ST- 1.5HP30230/415V50hz.</t>
  </si>
  <si>
    <t>SCR5-03ST-0.75HP 30230/415V50hz</t>
  </si>
  <si>
    <t>SCR5-05ST-1.0HP 30230/415V50hz.</t>
  </si>
  <si>
    <t>SCR5-07ST- 1.5HP30230/415V50hz.</t>
  </si>
  <si>
    <t>SCR5-09ST- 2.0HP30230/415V50hz.</t>
  </si>
  <si>
    <t>SCR5-11ST- 3.0HP30230/415V50hz.</t>
  </si>
  <si>
    <t>SCR5-13ST- 3.0HP30230/415V50hz.</t>
  </si>
  <si>
    <t>SCR5-15ST- 3.0HP30230/415V50hz.</t>
  </si>
  <si>
    <t>SCR5-18ST- 4.0HP30230/415V50hz.</t>
  </si>
  <si>
    <t>SCR10-02ST-1.0HP 30230/415V50hz</t>
  </si>
  <si>
    <t>SCR10-04ST- 2.0HP30230/415V50hz.</t>
  </si>
  <si>
    <t>SCR10-06ST- 3.0HP30230/415V50hz.</t>
  </si>
  <si>
    <t>SCR10-08ST- 4.0HP30230/415V50hz.</t>
  </si>
  <si>
    <t>SCR15-04ST- 5.0HP30230/415V50HZ</t>
  </si>
  <si>
    <t>SCR15-06ST- 5.5KW30415V50HZ</t>
  </si>
  <si>
    <t>SCR15-08ST- 7.5KW30415V50HZ</t>
  </si>
  <si>
    <t>SCR20-04ST- 5.5KW30415V50HZ</t>
  </si>
  <si>
    <t>SCR20-06ST- 7.5KW30415V50HZ</t>
  </si>
  <si>
    <t>SJP5-0.5HP-10 -230v- 50Hz</t>
  </si>
  <si>
    <t>SJP5-1.0HP-10 -230v- 50Hz</t>
  </si>
  <si>
    <t>SJP5-1.0HP-30 -380v- 50Hz</t>
  </si>
  <si>
    <t>SCMl3-03ST-0.75HP- 30-415V-50HZ</t>
  </si>
  <si>
    <t>SCMl3-05ST-1.0HP- 30-415V-50HZ</t>
  </si>
  <si>
    <t>SCMl3-07ST-1.5HP- 30-415V-50HZ</t>
  </si>
  <si>
    <t>SCMl3-09ST-1.5HP- 30-415V-50HZ</t>
  </si>
  <si>
    <t>SCMl3-11ST-2.0HP- 30-415V-50HZ</t>
  </si>
  <si>
    <t>SCMl3-13ST-3.0HP- 30-415V-50HZ</t>
  </si>
  <si>
    <t>SCMl5-03ST-1.0HP- 30-415V-50HZ</t>
  </si>
  <si>
    <t>SCMl5-05ST-1.5HP- 30-415V-50HZ</t>
  </si>
  <si>
    <t>SCMl5-07ST-2.0HP- 30-415V-50HZ</t>
  </si>
  <si>
    <t>SCMl5-09ST-3.0HP- 30-415V-50HZ</t>
  </si>
  <si>
    <t>SCMl5-11ST-3.0HP- 30-415V-50HZ</t>
  </si>
  <si>
    <t>SCMl5-13ST-4.0HP- 30-415V-50HZ</t>
  </si>
  <si>
    <t>SCMl10-02ST-2.0HP- 30-415V-50HZ</t>
  </si>
  <si>
    <t>SCMl10-04ST-4.0HP- 30-415V-50HZ</t>
  </si>
  <si>
    <t>SCMl10-06ST-5.5HP- 30-415V-50HZ</t>
  </si>
  <si>
    <t>SCMl10-08ST-7.5HP- 30-415V-50HZ</t>
  </si>
  <si>
    <t>SCMl15-02ST-3.0HP- 30-415V-50HZ</t>
  </si>
  <si>
    <t>SCMl15-04ST-7.5HP- 30-415V-50HZ</t>
  </si>
  <si>
    <t>SVX-10/50-0.75KW30415V50HZ</t>
  </si>
  <si>
    <t>SVX-10/35-0.75KW30415V50HZ</t>
  </si>
  <si>
    <t>SVX-15/35-1.1KW30415V50HZ</t>
  </si>
  <si>
    <t>SVX-15/50-1.1KW30415V50HZ</t>
  </si>
  <si>
    <t>SSEG- 40.26.0B</t>
  </si>
  <si>
    <t>SSEG- 40.31.0B</t>
  </si>
  <si>
    <t>SSEG- 40.40.0B</t>
  </si>
  <si>
    <t>SH2-03ST- 0.5HP10230V50HZ(24LTR)</t>
  </si>
  <si>
    <t>SH2-05ST-O. 75H P10230V50HZ(24LTR)</t>
  </si>
  <si>
    <t>SH4-03ST- 1.0HP10230V50HZ(24LTR)</t>
  </si>
  <si>
    <t>SH4-04ST- 1.5HP10230V50HZ(24LTR)</t>
  </si>
  <si>
    <t>SH4-05ST-1.5H P10230V50HZ(24LTR)</t>
  </si>
  <si>
    <t>SH8-03ST- 1.0HP10230V50HZ(24LTR)</t>
  </si>
  <si>
    <t>SH8-05ST- 2.0HP10230V50HZ(24LTR)</t>
  </si>
  <si>
    <t>NGP2- 09ST.(4X4) 1.25"BSP</t>
  </si>
  <si>
    <t>NGP2-13ST (4X4) 1.25"BSP</t>
  </si>
  <si>
    <t>NGP2-23ST (4X4) 1.25"BSP</t>
  </si>
  <si>
    <t>NGP5-06ST (4X4) 1.25"BSP</t>
  </si>
  <si>
    <t>NGP5-09ST (4X4) 1.25"BSP</t>
  </si>
  <si>
    <t>NGP5-12ST (4X4) 1.25"BSP</t>
  </si>
  <si>
    <t>NGP5-15ST (4X4) 1.25"BSP</t>
  </si>
  <si>
    <t>NGP5-18ST (4X4) 1.25"BSP</t>
  </si>
  <si>
    <t>NGP6-04ST (4X4) 1.5"BSP</t>
  </si>
  <si>
    <t>NGP6-06ST (4X4) 1.5"BSP</t>
  </si>
  <si>
    <t>NGP6-08ST (4X4) 1.5"BSP</t>
  </si>
  <si>
    <t>NGP6-12ST (4X4) 1.5"BSP</t>
  </si>
  <si>
    <t>NGP6-17ST (4X4) 1.5"BSP</t>
  </si>
  <si>
    <t>NGP6-21ST (4X4) 1.5"BSP</t>
  </si>
  <si>
    <t>NGP12-04ST (4X4) 2.0"BSP</t>
  </si>
  <si>
    <t>NGP12-06ST (4X4) 2.0"BSP</t>
  </si>
  <si>
    <t>NGP12-09ST (4X4) 2.0"BSP</t>
  </si>
  <si>
    <t>NGP12-11ST (4X4) 2.0"BSP</t>
  </si>
  <si>
    <t>NGP12-13ST (4X4) 2.0"BSP</t>
  </si>
  <si>
    <t>NGP12-16ST (4X4) 2.0"BSP</t>
  </si>
  <si>
    <t>NGP12-19ST (4X4) 2.0"BSP</t>
  </si>
  <si>
    <t>Тип Shakti</t>
  </si>
  <si>
    <t>Аналог Grundfos</t>
  </si>
  <si>
    <t>CR1-05ST</t>
  </si>
  <si>
    <t>CR1-09ST</t>
  </si>
  <si>
    <t>CR1-13ST</t>
  </si>
  <si>
    <t>CR3-05ST</t>
  </si>
  <si>
    <t>CR3-07ST</t>
  </si>
  <si>
    <t>CR3-09ST</t>
  </si>
  <si>
    <t>CR3-11ST</t>
  </si>
  <si>
    <t>CR3-13ST</t>
  </si>
  <si>
    <t>CR5-03ST</t>
  </si>
  <si>
    <t>CR5-05ST</t>
  </si>
  <si>
    <t>CR5-07ST</t>
  </si>
  <si>
    <t>CR5-09ST</t>
  </si>
  <si>
    <t>CR5-11ST</t>
  </si>
  <si>
    <t>CR5-13ST</t>
  </si>
  <si>
    <t>CR10-02ST</t>
  </si>
  <si>
    <t>CR10-04ST</t>
  </si>
  <si>
    <t>CR10-06ST</t>
  </si>
  <si>
    <t>CR15-04ST</t>
  </si>
  <si>
    <t>CR15-06ST</t>
  </si>
  <si>
    <t>CR20-04ST</t>
  </si>
  <si>
    <t>CR20-06ST</t>
  </si>
  <si>
    <t>CR5-15ST</t>
  </si>
  <si>
    <t>CR5-18ST</t>
  </si>
  <si>
    <t>CR10-08ST</t>
  </si>
  <si>
    <t>CR15-08ST</t>
  </si>
  <si>
    <t>Q, м3/ч</t>
  </si>
  <si>
    <t>H, м</t>
  </si>
  <si>
    <t>Доставка Актау-Уральск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</si>
</sst>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\ _р_."/>
    <numFmt numFmtId="166" formatCode="[$$-409]#,##0.00"/>
  </numFmts>
  <fonts count="12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" fillId="0" borderId="0" xfId="1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left" vertical="top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 applyAlignment="1">
      <alignment horizontal="center" vertical="center"/>
    </xf>
    <xf numFmtId="9" fontId="0" fillId="0" borderId="0" xfId="0" applyNumberFormat="1"/>
    <xf numFmtId="1" fontId="8" fillId="0" borderId="1" xfId="0" applyNumberFormat="1" applyFont="1" applyFill="1" applyBorder="1" applyAlignment="1">
      <alignment horizontal="center" vertical="center" shrinkToFit="1"/>
    </xf>
    <xf numFmtId="1" fontId="8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shrinkToFit="1"/>
    </xf>
    <xf numFmtId="1" fontId="8" fillId="0" borderId="6" xfId="0" applyNumberFormat="1" applyFont="1" applyFill="1" applyBorder="1" applyAlignment="1">
      <alignment horizontal="center" vertical="center" shrinkToFit="1"/>
    </xf>
    <xf numFmtId="1" fontId="8" fillId="0" borderId="5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vertical="top" wrapText="1"/>
    </xf>
    <xf numFmtId="2" fontId="8" fillId="0" borderId="7" xfId="0" applyNumberFormat="1" applyFont="1" applyFill="1" applyBorder="1" applyAlignment="1">
      <alignment horizontal="center" vertical="center" shrinkToFit="1"/>
    </xf>
    <xf numFmtId="1" fontId="8" fillId="0" borderId="9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vertical="top" wrapText="1"/>
    </xf>
    <xf numFmtId="2" fontId="8" fillId="0" borderId="9" xfId="0" applyNumberFormat="1" applyFont="1" applyFill="1" applyBorder="1" applyAlignment="1">
      <alignment horizontal="center" vertical="center" shrinkToFit="1"/>
    </xf>
    <xf numFmtId="2" fontId="8" fillId="0" borderId="5" xfId="0" applyNumberFormat="1" applyFont="1" applyFill="1" applyBorder="1" applyAlignment="1">
      <alignment horizontal="center" vertical="center" shrinkToFit="1"/>
    </xf>
    <xf numFmtId="1" fontId="8" fillId="0" borderId="4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top" wrapText="1"/>
    </xf>
    <xf numFmtId="2" fontId="8" fillId="0" borderId="4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shrinkToFit="1"/>
    </xf>
    <xf numFmtId="2" fontId="8" fillId="0" borderId="0" xfId="0" applyNumberFormat="1" applyFont="1" applyFill="1" applyBorder="1" applyAlignment="1">
      <alignment horizontal="center" vertical="center" shrinkToFit="1"/>
    </xf>
    <xf numFmtId="165" fontId="10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165" fontId="11" fillId="0" borderId="0" xfId="0" applyNumberFormat="1" applyFont="1"/>
    <xf numFmtId="0" fontId="10" fillId="0" borderId="0" xfId="0" applyFont="1"/>
    <xf numFmtId="2" fontId="8" fillId="0" borderId="3" xfId="0" applyNumberFormat="1" applyFont="1" applyFill="1" applyBorder="1" applyAlignment="1">
      <alignment horizontal="center" vertical="center" shrinkToFit="1"/>
    </xf>
    <xf numFmtId="1" fontId="8" fillId="0" borderId="8" xfId="0" applyNumberFormat="1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8"/>
  <sheetViews>
    <sheetView tabSelected="1" zoomScale="99" zoomScaleNormal="99" workbookViewId="0">
      <pane ySplit="6" topLeftCell="A7" activePane="bottomLeft" state="frozen"/>
      <selection pane="bottomLeft" activeCell="A88" sqref="A88:XFD88"/>
    </sheetView>
  </sheetViews>
  <sheetFormatPr defaultRowHeight="14.4" x14ac:dyDescent="0.3"/>
  <cols>
    <col min="2" max="2" width="4.5546875" style="9" bestFit="1" customWidth="1"/>
    <col min="3" max="3" width="12.6640625" style="9" customWidth="1"/>
    <col min="4" max="4" width="36.109375" style="15" bestFit="1" customWidth="1"/>
    <col min="5" max="5" width="32.109375" style="15" bestFit="1" customWidth="1"/>
    <col min="6" max="6" width="7.6640625" style="54" bestFit="1" customWidth="1"/>
    <col min="7" max="7" width="7.6640625" style="54" customWidth="1"/>
    <col min="8" max="8" width="16.44140625" style="54" bestFit="1" customWidth="1"/>
    <col min="9" max="9" width="8.88671875" style="9" customWidth="1"/>
    <col min="10" max="10" width="12.33203125" style="9" customWidth="1"/>
    <col min="11" max="11" width="13.5546875" style="9" bestFit="1" customWidth="1"/>
    <col min="12" max="12" width="18.5546875" customWidth="1"/>
    <col min="13" max="13" width="15.6640625" customWidth="1"/>
    <col min="14" max="14" width="15.109375" customWidth="1"/>
    <col min="15" max="15" width="18.44140625" customWidth="1"/>
    <col min="16" max="16" width="13.5546875" customWidth="1"/>
    <col min="17" max="17" width="16.44140625" customWidth="1"/>
    <col min="18" max="19" width="16.6640625" customWidth="1"/>
    <col min="20" max="20" width="16.109375" customWidth="1"/>
    <col min="21" max="21" width="16.33203125" customWidth="1"/>
    <col min="22" max="23" width="18.33203125" customWidth="1"/>
    <col min="24" max="24" width="14.44140625" customWidth="1"/>
  </cols>
  <sheetData>
    <row r="1" spans="2:23" hidden="1" x14ac:dyDescent="0.3">
      <c r="J1" s="3" t="s">
        <v>17</v>
      </c>
      <c r="K1" s="2"/>
      <c r="L1" s="4" t="s">
        <v>139</v>
      </c>
      <c r="M1" s="2"/>
      <c r="N1" s="4" t="s">
        <v>0</v>
      </c>
    </row>
    <row r="2" spans="2:23" hidden="1" x14ac:dyDescent="0.3">
      <c r="B2" s="8"/>
      <c r="C2" s="8"/>
      <c r="D2" s="1"/>
      <c r="E2" s="1"/>
      <c r="F2" s="8"/>
      <c r="G2" s="8"/>
      <c r="H2" s="8"/>
      <c r="I2" s="12"/>
      <c r="J2" s="16">
        <v>485</v>
      </c>
      <c r="K2" s="17"/>
      <c r="L2" s="62">
        <v>3000</v>
      </c>
      <c r="M2" s="17"/>
      <c r="N2" s="19">
        <v>200000</v>
      </c>
      <c r="S2" s="2"/>
      <c r="T2" s="2"/>
      <c r="U2" s="2"/>
      <c r="V2" s="2"/>
      <c r="W2" s="2"/>
    </row>
    <row r="3" spans="2:23" hidden="1" x14ac:dyDescent="0.3">
      <c r="B3" s="8"/>
      <c r="C3" s="8"/>
      <c r="D3" s="1"/>
      <c r="E3" s="1"/>
      <c r="F3" s="8"/>
      <c r="G3" s="8"/>
      <c r="H3" s="8"/>
      <c r="I3" s="8"/>
      <c r="J3" s="18"/>
      <c r="K3" s="17"/>
      <c r="L3" s="19">
        <f>L2*J2</f>
        <v>1455000</v>
      </c>
      <c r="M3" s="17"/>
      <c r="N3" s="19">
        <f>N2/$M$88</f>
        <v>4.9493001365427773E-3</v>
      </c>
      <c r="S3" s="2"/>
      <c r="T3" s="2"/>
      <c r="U3" s="2"/>
      <c r="V3" s="2"/>
      <c r="W3" s="2"/>
    </row>
    <row r="4" spans="2:23" hidden="1" x14ac:dyDescent="0.3">
      <c r="B4" s="8"/>
      <c r="C4" s="8"/>
      <c r="D4" s="1"/>
      <c r="E4" s="1"/>
      <c r="F4" s="8"/>
      <c r="G4" s="8"/>
      <c r="H4" s="8"/>
      <c r="I4" s="8"/>
      <c r="J4" s="17"/>
      <c r="K4" s="17"/>
      <c r="L4" s="19">
        <f>L3/$M$88</f>
        <v>3.6006158493348706E-2</v>
      </c>
      <c r="M4" s="17"/>
      <c r="N4" s="17"/>
      <c r="S4" s="2"/>
      <c r="T4" s="2"/>
      <c r="U4" s="2"/>
      <c r="V4" s="2"/>
      <c r="W4" s="2"/>
    </row>
    <row r="5" spans="2:23" x14ac:dyDescent="0.3">
      <c r="B5" s="13"/>
      <c r="C5" s="14"/>
      <c r="D5" s="13"/>
      <c r="E5" s="13"/>
      <c r="F5" s="14"/>
      <c r="G5" s="14"/>
      <c r="H5" s="14"/>
      <c r="I5" s="13"/>
      <c r="O5" s="20">
        <v>0.12</v>
      </c>
      <c r="P5" s="20">
        <v>0.12</v>
      </c>
      <c r="S5" s="11">
        <v>0.3</v>
      </c>
      <c r="T5" s="2"/>
      <c r="U5" s="2"/>
      <c r="V5" s="2"/>
      <c r="W5" s="2"/>
    </row>
    <row r="6" spans="2:23" s="9" customFormat="1" ht="40.5" customHeight="1" x14ac:dyDescent="0.3">
      <c r="B6" s="5" t="s">
        <v>1</v>
      </c>
      <c r="C6" s="10" t="s">
        <v>2</v>
      </c>
      <c r="D6" s="10" t="s">
        <v>3</v>
      </c>
      <c r="E6" s="53" t="s">
        <v>110</v>
      </c>
      <c r="F6" s="53" t="s">
        <v>137</v>
      </c>
      <c r="G6" s="53" t="s">
        <v>138</v>
      </c>
      <c r="H6" s="53" t="s">
        <v>111</v>
      </c>
      <c r="I6" s="5" t="s">
        <v>4</v>
      </c>
      <c r="J6" s="10" t="s">
        <v>5</v>
      </c>
      <c r="K6" s="10" t="s">
        <v>6</v>
      </c>
      <c r="L6" s="6" t="s">
        <v>7</v>
      </c>
      <c r="M6" s="6" t="s">
        <v>8</v>
      </c>
      <c r="N6" s="7" t="s">
        <v>9</v>
      </c>
      <c r="O6" s="6" t="s">
        <v>18</v>
      </c>
      <c r="P6" s="6" t="s">
        <v>10</v>
      </c>
      <c r="Q6" s="6" t="s">
        <v>11</v>
      </c>
      <c r="R6" s="6" t="s">
        <v>12</v>
      </c>
      <c r="S6" s="6" t="s">
        <v>19</v>
      </c>
      <c r="T6" s="6" t="s">
        <v>13</v>
      </c>
      <c r="U6" s="6" t="s">
        <v>14</v>
      </c>
      <c r="V6" s="6" t="s">
        <v>15</v>
      </c>
      <c r="W6" s="6" t="s">
        <v>16</v>
      </c>
    </row>
    <row r="7" spans="2:23" x14ac:dyDescent="0.3">
      <c r="B7" s="21">
        <v>1</v>
      </c>
      <c r="C7" s="22">
        <v>9000012252</v>
      </c>
      <c r="D7" s="23" t="s">
        <v>24</v>
      </c>
      <c r="E7" s="23" t="s">
        <v>29</v>
      </c>
      <c r="F7" s="25">
        <v>0.8</v>
      </c>
      <c r="G7" s="25">
        <v>22</v>
      </c>
      <c r="H7" s="25" t="s">
        <v>112</v>
      </c>
      <c r="I7" s="24">
        <v>3</v>
      </c>
      <c r="J7" s="24">
        <v>331.76</v>
      </c>
      <c r="K7" s="25">
        <f>I7*J7</f>
        <v>995.28</v>
      </c>
      <c r="L7" s="41">
        <f t="shared" ref="L7:L38" si="0">J7*$J$2</f>
        <v>160903.6</v>
      </c>
      <c r="M7" s="41">
        <f>L7*I7</f>
        <v>482710.80000000005</v>
      </c>
      <c r="N7" s="41">
        <f t="shared" ref="N7:N38" si="1">M7*$L$4</f>
        <v>17380.56157125115</v>
      </c>
      <c r="O7" s="41">
        <f>(M7+N7)*$O$5</f>
        <v>60010.963388550139</v>
      </c>
      <c r="P7" s="41">
        <f>(M7+O7)*$P$5</f>
        <v>65126.611606626015</v>
      </c>
      <c r="Q7" s="41">
        <f t="shared" ref="Q7:Q38" si="2">M7*$N$3</f>
        <v>2389.0806283506736</v>
      </c>
      <c r="R7" s="41">
        <f t="shared" ref="R7:R70" si="3">M7+N7+O7+P7+Q7</f>
        <v>627618.01719477808</v>
      </c>
      <c r="S7" s="41">
        <f>R7*$S$5</f>
        <v>188285.40515843342</v>
      </c>
      <c r="T7" s="41">
        <f t="shared" ref="T7:T70" si="4">R7+S7</f>
        <v>815903.42235321156</v>
      </c>
      <c r="U7" s="41">
        <f>T7*12%-P7</f>
        <v>32781.799075759365</v>
      </c>
      <c r="V7" s="41">
        <f>W7/I7</f>
        <v>282895.07380965695</v>
      </c>
      <c r="W7" s="41">
        <f t="shared" ref="W7:W70" si="5">T7+U7</f>
        <v>848685.22142897092</v>
      </c>
    </row>
    <row r="8" spans="2:23" x14ac:dyDescent="0.3">
      <c r="B8" s="21">
        <v>2</v>
      </c>
      <c r="C8" s="22">
        <v>9000012256</v>
      </c>
      <c r="D8" s="23" t="s">
        <v>24</v>
      </c>
      <c r="E8" s="23" t="s">
        <v>30</v>
      </c>
      <c r="F8" s="25">
        <v>0.8</v>
      </c>
      <c r="G8" s="25">
        <v>39</v>
      </c>
      <c r="H8" s="25" t="s">
        <v>113</v>
      </c>
      <c r="I8" s="24">
        <v>3</v>
      </c>
      <c r="J8" s="24">
        <v>385.84</v>
      </c>
      <c r="K8" s="25">
        <f>I8*J8</f>
        <v>1157.52</v>
      </c>
      <c r="L8" s="41">
        <f t="shared" si="0"/>
        <v>187132.4</v>
      </c>
      <c r="M8" s="41">
        <f t="shared" ref="M8:M71" si="6">L8*I8</f>
        <v>561397.19999999995</v>
      </c>
      <c r="N8" s="41">
        <f t="shared" si="1"/>
        <v>20213.756560922182</v>
      </c>
      <c r="O8" s="41">
        <f t="shared" ref="O8:O71" si="7">(M8+N8)*$O$5</f>
        <v>69793.31478731065</v>
      </c>
      <c r="P8" s="41">
        <f t="shared" ref="P8:P71" si="8">(M8+O8)*$P$5</f>
        <v>75742.861774477278</v>
      </c>
      <c r="Q8" s="41">
        <f t="shared" si="2"/>
        <v>2778.5232386147327</v>
      </c>
      <c r="R8" s="41">
        <f t="shared" si="3"/>
        <v>729925.65636132483</v>
      </c>
      <c r="S8" s="41">
        <f t="shared" ref="S8:S71" si="9">R8*$S$5</f>
        <v>218977.69690839745</v>
      </c>
      <c r="T8" s="41">
        <f t="shared" si="4"/>
        <v>948903.35326972231</v>
      </c>
      <c r="U8" s="41">
        <f t="shared" ref="U8:U71" si="10">T8*12%-P8</f>
        <v>38125.54061788939</v>
      </c>
      <c r="V8" s="41">
        <f t="shared" ref="V8:V71" si="11">W8/I8</f>
        <v>329009.63129587058</v>
      </c>
      <c r="W8" s="41">
        <f t="shared" si="5"/>
        <v>987028.89388761169</v>
      </c>
    </row>
    <row r="9" spans="2:23" x14ac:dyDescent="0.3">
      <c r="B9" s="21">
        <v>3</v>
      </c>
      <c r="C9" s="22">
        <v>9000012260</v>
      </c>
      <c r="D9" s="23" t="s">
        <v>24</v>
      </c>
      <c r="E9" s="23" t="s">
        <v>31</v>
      </c>
      <c r="F9" s="25">
        <v>0.8</v>
      </c>
      <c r="G9" s="25">
        <v>57</v>
      </c>
      <c r="H9" s="25" t="s">
        <v>114</v>
      </c>
      <c r="I9" s="24">
        <v>3</v>
      </c>
      <c r="J9" s="24">
        <v>451.36</v>
      </c>
      <c r="K9" s="25">
        <f t="shared" ref="K9:K72" si="12">I9*J9</f>
        <v>1354.08</v>
      </c>
      <c r="L9" s="41">
        <f t="shared" si="0"/>
        <v>218909.6</v>
      </c>
      <c r="M9" s="41">
        <f t="shared" si="6"/>
        <v>656728.80000000005</v>
      </c>
      <c r="N9" s="41">
        <f t="shared" si="1"/>
        <v>23646.281259946703</v>
      </c>
      <c r="O9" s="41">
        <f t="shared" si="7"/>
        <v>81645.009751193618</v>
      </c>
      <c r="P9" s="41">
        <f t="shared" si="8"/>
        <v>88604.857170143237</v>
      </c>
      <c r="Q9" s="41">
        <f t="shared" si="2"/>
        <v>3250.3479395115746</v>
      </c>
      <c r="R9" s="41">
        <f t="shared" si="3"/>
        <v>853875.29612079519</v>
      </c>
      <c r="S9" s="41">
        <f t="shared" si="9"/>
        <v>256162.58883623854</v>
      </c>
      <c r="T9" s="41">
        <f t="shared" si="4"/>
        <v>1110037.8849570337</v>
      </c>
      <c r="U9" s="41">
        <f t="shared" si="10"/>
        <v>44599.689024700798</v>
      </c>
      <c r="V9" s="41">
        <f t="shared" si="11"/>
        <v>384879.1913272448</v>
      </c>
      <c r="W9" s="41">
        <f t="shared" si="5"/>
        <v>1154637.5739817345</v>
      </c>
    </row>
    <row r="10" spans="2:23" x14ac:dyDescent="0.3">
      <c r="B10" s="21">
        <v>4</v>
      </c>
      <c r="C10" s="22">
        <v>9000012274</v>
      </c>
      <c r="D10" s="23" t="s">
        <v>24</v>
      </c>
      <c r="E10" s="23" t="s">
        <v>32</v>
      </c>
      <c r="F10" s="25">
        <v>3.2</v>
      </c>
      <c r="G10" s="25">
        <v>24</v>
      </c>
      <c r="H10" s="25" t="s">
        <v>115</v>
      </c>
      <c r="I10" s="24">
        <v>3</v>
      </c>
      <c r="J10" s="24">
        <v>331.76</v>
      </c>
      <c r="K10" s="25">
        <f t="shared" si="12"/>
        <v>995.28</v>
      </c>
      <c r="L10" s="41">
        <f t="shared" si="0"/>
        <v>160903.6</v>
      </c>
      <c r="M10" s="41">
        <f t="shared" si="6"/>
        <v>482710.80000000005</v>
      </c>
      <c r="N10" s="41">
        <f t="shared" si="1"/>
        <v>17380.56157125115</v>
      </c>
      <c r="O10" s="41">
        <f t="shared" si="7"/>
        <v>60010.963388550139</v>
      </c>
      <c r="P10" s="41">
        <f t="shared" si="8"/>
        <v>65126.611606626015</v>
      </c>
      <c r="Q10" s="41">
        <f t="shared" si="2"/>
        <v>2389.0806283506736</v>
      </c>
      <c r="R10" s="41">
        <f t="shared" si="3"/>
        <v>627618.01719477808</v>
      </c>
      <c r="S10" s="41">
        <f t="shared" si="9"/>
        <v>188285.40515843342</v>
      </c>
      <c r="T10" s="41">
        <f t="shared" si="4"/>
        <v>815903.42235321156</v>
      </c>
      <c r="U10" s="41">
        <f t="shared" si="10"/>
        <v>32781.799075759365</v>
      </c>
      <c r="V10" s="41">
        <f t="shared" si="11"/>
        <v>282895.07380965695</v>
      </c>
      <c r="W10" s="41">
        <f t="shared" si="5"/>
        <v>848685.22142897092</v>
      </c>
    </row>
    <row r="11" spans="2:23" x14ac:dyDescent="0.3">
      <c r="B11" s="21">
        <v>5</v>
      </c>
      <c r="C11" s="22">
        <v>9000012276</v>
      </c>
      <c r="D11" s="23" t="s">
        <v>24</v>
      </c>
      <c r="E11" s="23" t="s">
        <v>33</v>
      </c>
      <c r="F11" s="25">
        <v>3.2</v>
      </c>
      <c r="G11" s="25">
        <v>34</v>
      </c>
      <c r="H11" s="25" t="s">
        <v>116</v>
      </c>
      <c r="I11" s="24">
        <v>3</v>
      </c>
      <c r="J11" s="24">
        <v>367.64</v>
      </c>
      <c r="K11" s="25">
        <f t="shared" si="12"/>
        <v>1102.92</v>
      </c>
      <c r="L11" s="41">
        <f t="shared" si="0"/>
        <v>178305.4</v>
      </c>
      <c r="M11" s="41">
        <f t="shared" si="6"/>
        <v>534916.19999999995</v>
      </c>
      <c r="N11" s="41">
        <f t="shared" si="1"/>
        <v>19260.277477859814</v>
      </c>
      <c r="O11" s="41">
        <f t="shared" si="7"/>
        <v>66501.17729734318</v>
      </c>
      <c r="P11" s="41">
        <f t="shared" si="8"/>
        <v>72170.085275681166</v>
      </c>
      <c r="Q11" s="41">
        <f t="shared" si="2"/>
        <v>2647.4608216989432</v>
      </c>
      <c r="R11" s="41">
        <f t="shared" si="3"/>
        <v>695495.20087258308</v>
      </c>
      <c r="S11" s="41">
        <f t="shared" si="9"/>
        <v>208648.56026177492</v>
      </c>
      <c r="T11" s="41">
        <f t="shared" si="4"/>
        <v>904143.76113435801</v>
      </c>
      <c r="U11" s="41">
        <f t="shared" si="10"/>
        <v>36327.166060441785</v>
      </c>
      <c r="V11" s="41">
        <f t="shared" si="11"/>
        <v>313490.30906493327</v>
      </c>
      <c r="W11" s="41">
        <f t="shared" si="5"/>
        <v>940470.92719479976</v>
      </c>
    </row>
    <row r="12" spans="2:23" x14ac:dyDescent="0.3">
      <c r="B12" s="21">
        <v>6</v>
      </c>
      <c r="C12" s="22">
        <v>9000012278</v>
      </c>
      <c r="D12" s="23" t="s">
        <v>24</v>
      </c>
      <c r="E12" s="23" t="s">
        <v>34</v>
      </c>
      <c r="F12" s="25">
        <v>3.2</v>
      </c>
      <c r="G12" s="25">
        <v>43</v>
      </c>
      <c r="H12" s="25" t="s">
        <v>117</v>
      </c>
      <c r="I12" s="24">
        <v>3</v>
      </c>
      <c r="J12" s="24">
        <v>415.48</v>
      </c>
      <c r="K12" s="25">
        <f t="shared" si="12"/>
        <v>1246.44</v>
      </c>
      <c r="L12" s="41">
        <f t="shared" si="0"/>
        <v>201507.80000000002</v>
      </c>
      <c r="M12" s="41">
        <f t="shared" si="6"/>
        <v>604523.4</v>
      </c>
      <c r="N12" s="41">
        <f t="shared" si="1"/>
        <v>21766.565353338039</v>
      </c>
      <c r="O12" s="41">
        <f t="shared" si="7"/>
        <v>75154.795842400563</v>
      </c>
      <c r="P12" s="41">
        <f t="shared" si="8"/>
        <v>81561.383501088058</v>
      </c>
      <c r="Q12" s="41">
        <f t="shared" si="2"/>
        <v>2991.9677461633041</v>
      </c>
      <c r="R12" s="41">
        <f t="shared" si="3"/>
        <v>785998.11244298983</v>
      </c>
      <c r="S12" s="41">
        <f t="shared" si="9"/>
        <v>235799.43373289693</v>
      </c>
      <c r="T12" s="41">
        <f t="shared" si="4"/>
        <v>1021797.5461758868</v>
      </c>
      <c r="U12" s="41">
        <f t="shared" si="10"/>
        <v>41054.322040018349</v>
      </c>
      <c r="V12" s="41">
        <f t="shared" si="11"/>
        <v>354283.95607196836</v>
      </c>
      <c r="W12" s="41">
        <f t="shared" si="5"/>
        <v>1062851.868215905</v>
      </c>
    </row>
    <row r="13" spans="2:23" x14ac:dyDescent="0.3">
      <c r="B13" s="21">
        <v>7</v>
      </c>
      <c r="C13" s="22">
        <v>9000012280</v>
      </c>
      <c r="D13" s="23" t="s">
        <v>24</v>
      </c>
      <c r="E13" s="23" t="s">
        <v>35</v>
      </c>
      <c r="F13" s="25">
        <v>3.2</v>
      </c>
      <c r="G13" s="25">
        <v>53</v>
      </c>
      <c r="H13" s="25" t="s">
        <v>118</v>
      </c>
      <c r="I13" s="24">
        <v>3</v>
      </c>
      <c r="J13" s="24">
        <v>475.28</v>
      </c>
      <c r="K13" s="25">
        <f t="shared" si="12"/>
        <v>1425.84</v>
      </c>
      <c r="L13" s="41">
        <f t="shared" si="0"/>
        <v>230510.8</v>
      </c>
      <c r="M13" s="41">
        <f t="shared" si="6"/>
        <v>691532.39999999991</v>
      </c>
      <c r="N13" s="41">
        <f t="shared" si="1"/>
        <v>24899.42519768581</v>
      </c>
      <c r="O13" s="41">
        <f t="shared" si="7"/>
        <v>85971.819023722288</v>
      </c>
      <c r="P13" s="41">
        <f t="shared" si="8"/>
        <v>93300.506282846662</v>
      </c>
      <c r="Q13" s="41">
        <f t="shared" si="2"/>
        <v>3422.6014017437542</v>
      </c>
      <c r="R13" s="41">
        <f t="shared" si="3"/>
        <v>899126.75190599845</v>
      </c>
      <c r="S13" s="41">
        <f t="shared" si="9"/>
        <v>269738.02557179955</v>
      </c>
      <c r="T13" s="41">
        <f t="shared" si="4"/>
        <v>1168864.7774777981</v>
      </c>
      <c r="U13" s="41">
        <f t="shared" si="10"/>
        <v>46963.267014489087</v>
      </c>
      <c r="V13" s="41">
        <f t="shared" si="11"/>
        <v>405276.01483076235</v>
      </c>
      <c r="W13" s="41">
        <f t="shared" si="5"/>
        <v>1215828.0444922871</v>
      </c>
    </row>
    <row r="14" spans="2:23" x14ac:dyDescent="0.3">
      <c r="B14" s="21">
        <v>8</v>
      </c>
      <c r="C14" s="22">
        <v>9000012282</v>
      </c>
      <c r="D14" s="23" t="s">
        <v>24</v>
      </c>
      <c r="E14" s="23" t="s">
        <v>36</v>
      </c>
      <c r="F14" s="25">
        <v>3.2</v>
      </c>
      <c r="G14" s="25">
        <v>62</v>
      </c>
      <c r="H14" s="25" t="s">
        <v>119</v>
      </c>
      <c r="I14" s="24">
        <v>3</v>
      </c>
      <c r="J14" s="24">
        <v>511.16</v>
      </c>
      <c r="K14" s="25">
        <f t="shared" si="12"/>
        <v>1533.48</v>
      </c>
      <c r="L14" s="41">
        <f t="shared" si="0"/>
        <v>247912.6</v>
      </c>
      <c r="M14" s="41">
        <f t="shared" si="6"/>
        <v>743737.8</v>
      </c>
      <c r="N14" s="41">
        <f t="shared" si="1"/>
        <v>26779.141104294482</v>
      </c>
      <c r="O14" s="41">
        <f t="shared" si="7"/>
        <v>92462.032932515343</v>
      </c>
      <c r="P14" s="41">
        <f t="shared" si="8"/>
        <v>100343.97995190184</v>
      </c>
      <c r="Q14" s="41">
        <f t="shared" si="2"/>
        <v>3680.9815950920251</v>
      </c>
      <c r="R14" s="41">
        <f t="shared" si="3"/>
        <v>967003.93558380369</v>
      </c>
      <c r="S14" s="41">
        <f t="shared" si="9"/>
        <v>290101.18067514111</v>
      </c>
      <c r="T14" s="41">
        <f t="shared" si="4"/>
        <v>1257105.1162589449</v>
      </c>
      <c r="U14" s="41">
        <f t="shared" si="10"/>
        <v>50508.633999171536</v>
      </c>
      <c r="V14" s="41">
        <f t="shared" si="11"/>
        <v>435871.25008603878</v>
      </c>
      <c r="W14" s="41">
        <f t="shared" si="5"/>
        <v>1307613.7502581163</v>
      </c>
    </row>
    <row r="15" spans="2:23" x14ac:dyDescent="0.3">
      <c r="B15" s="21">
        <v>9</v>
      </c>
      <c r="C15" s="22">
        <v>9000012297</v>
      </c>
      <c r="D15" s="23" t="s">
        <v>24</v>
      </c>
      <c r="E15" s="23" t="s">
        <v>37</v>
      </c>
      <c r="F15" s="25">
        <v>5</v>
      </c>
      <c r="G15" s="25">
        <v>16</v>
      </c>
      <c r="H15" s="55" t="s">
        <v>120</v>
      </c>
      <c r="I15" s="24">
        <v>3</v>
      </c>
      <c r="J15" s="24">
        <v>358.8</v>
      </c>
      <c r="K15" s="25">
        <f t="shared" si="12"/>
        <v>1076.4000000000001</v>
      </c>
      <c r="L15" s="41">
        <f t="shared" si="0"/>
        <v>174018</v>
      </c>
      <c r="M15" s="41">
        <f t="shared" si="6"/>
        <v>522054</v>
      </c>
      <c r="N15" s="41">
        <f t="shared" si="1"/>
        <v>18797.159066086664</v>
      </c>
      <c r="O15" s="41">
        <f t="shared" si="7"/>
        <v>64902.139087930394</v>
      </c>
      <c r="P15" s="41">
        <f t="shared" si="8"/>
        <v>70434.736690551654</v>
      </c>
      <c r="Q15" s="41">
        <f t="shared" si="2"/>
        <v>2583.8019334827031</v>
      </c>
      <c r="R15" s="41">
        <f t="shared" si="3"/>
        <v>678771.83677805145</v>
      </c>
      <c r="S15" s="41">
        <f t="shared" si="9"/>
        <v>203631.55103341542</v>
      </c>
      <c r="T15" s="41">
        <f t="shared" si="4"/>
        <v>882403.38781146682</v>
      </c>
      <c r="U15" s="41">
        <f t="shared" si="10"/>
        <v>35453.669846824356</v>
      </c>
      <c r="V15" s="41">
        <f t="shared" si="11"/>
        <v>305952.35255276371</v>
      </c>
      <c r="W15" s="41">
        <f t="shared" si="5"/>
        <v>917857.05765829119</v>
      </c>
    </row>
    <row r="16" spans="2:23" x14ac:dyDescent="0.3">
      <c r="B16" s="27">
        <v>10</v>
      </c>
      <c r="C16" s="28">
        <v>9000012299</v>
      </c>
      <c r="D16" s="29" t="s">
        <v>24</v>
      </c>
      <c r="E16" s="29" t="s">
        <v>38</v>
      </c>
      <c r="F16" s="55">
        <v>5</v>
      </c>
      <c r="G16" s="55">
        <v>27</v>
      </c>
      <c r="H16" s="56" t="s">
        <v>121</v>
      </c>
      <c r="I16" s="50">
        <v>3</v>
      </c>
      <c r="J16" s="26">
        <v>400.92</v>
      </c>
      <c r="K16" s="25">
        <f t="shared" si="12"/>
        <v>1202.76</v>
      </c>
      <c r="L16" s="41">
        <f t="shared" si="0"/>
        <v>194446.2</v>
      </c>
      <c r="M16" s="41">
        <f t="shared" si="6"/>
        <v>583338.60000000009</v>
      </c>
      <c r="N16" s="41">
        <f t="shared" si="1"/>
        <v>21003.782086888146</v>
      </c>
      <c r="O16" s="41">
        <f t="shared" si="7"/>
        <v>72521.085850426578</v>
      </c>
      <c r="P16" s="41">
        <f t="shared" si="8"/>
        <v>78703.162302051191</v>
      </c>
      <c r="Q16" s="41">
        <f t="shared" si="2"/>
        <v>2887.1178126306731</v>
      </c>
      <c r="R16" s="41">
        <f t="shared" si="3"/>
        <v>758453.74805199669</v>
      </c>
      <c r="S16" s="41">
        <f t="shared" si="9"/>
        <v>227536.12441559901</v>
      </c>
      <c r="T16" s="41">
        <f t="shared" si="4"/>
        <v>985989.87246759573</v>
      </c>
      <c r="U16" s="41">
        <f t="shared" si="10"/>
        <v>39615.622394060294</v>
      </c>
      <c r="V16" s="41">
        <f t="shared" si="11"/>
        <v>341868.49828721868</v>
      </c>
      <c r="W16" s="41">
        <f t="shared" si="5"/>
        <v>1025605.494861656</v>
      </c>
    </row>
    <row r="17" spans="2:23" x14ac:dyDescent="0.3">
      <c r="B17" s="35">
        <v>11</v>
      </c>
      <c r="C17" s="35">
        <v>9000012301</v>
      </c>
      <c r="D17" s="36" t="s">
        <v>24</v>
      </c>
      <c r="E17" s="36" t="s">
        <v>39</v>
      </c>
      <c r="F17" s="56">
        <v>5</v>
      </c>
      <c r="G17" s="60">
        <v>38</v>
      </c>
      <c r="H17" s="56" t="s">
        <v>122</v>
      </c>
      <c r="I17" s="50">
        <v>3</v>
      </c>
      <c r="J17" s="30">
        <v>463.32</v>
      </c>
      <c r="K17" s="25">
        <f t="shared" si="12"/>
        <v>1389.96</v>
      </c>
      <c r="L17" s="41">
        <f t="shared" si="0"/>
        <v>224710.19999999998</v>
      </c>
      <c r="M17" s="41">
        <f t="shared" si="6"/>
        <v>674130.6</v>
      </c>
      <c r="N17" s="41">
        <f t="shared" si="1"/>
        <v>24272.853228816257</v>
      </c>
      <c r="O17" s="41">
        <f t="shared" si="7"/>
        <v>83808.414387457946</v>
      </c>
      <c r="P17" s="41">
        <f t="shared" si="8"/>
        <v>90952.681726494935</v>
      </c>
      <c r="Q17" s="41">
        <f t="shared" si="2"/>
        <v>3336.4746706276642</v>
      </c>
      <c r="R17" s="41">
        <f t="shared" si="3"/>
        <v>876501.0240133967</v>
      </c>
      <c r="S17" s="41">
        <f t="shared" si="9"/>
        <v>262950.30720401899</v>
      </c>
      <c r="T17" s="41">
        <f t="shared" si="4"/>
        <v>1139451.3312174156</v>
      </c>
      <c r="U17" s="41">
        <f t="shared" si="10"/>
        <v>45781.478019594928</v>
      </c>
      <c r="V17" s="41">
        <f t="shared" si="11"/>
        <v>395077.60307900351</v>
      </c>
      <c r="W17" s="41">
        <f t="shared" si="5"/>
        <v>1185232.8092370105</v>
      </c>
    </row>
    <row r="18" spans="2:23" x14ac:dyDescent="0.3">
      <c r="B18" s="35">
        <v>12</v>
      </c>
      <c r="C18" s="35">
        <v>9000012303</v>
      </c>
      <c r="D18" s="36" t="s">
        <v>24</v>
      </c>
      <c r="E18" s="36" t="s">
        <v>40</v>
      </c>
      <c r="F18" s="56">
        <v>5</v>
      </c>
      <c r="G18" s="60">
        <v>49</v>
      </c>
      <c r="H18" s="56" t="s">
        <v>123</v>
      </c>
      <c r="I18" s="50">
        <v>3</v>
      </c>
      <c r="J18" s="33">
        <v>541.32000000000005</v>
      </c>
      <c r="K18" s="25">
        <f t="shared" si="12"/>
        <v>1623.96</v>
      </c>
      <c r="L18" s="41">
        <f t="shared" si="0"/>
        <v>262540.2</v>
      </c>
      <c r="M18" s="41">
        <f t="shared" si="6"/>
        <v>787620.60000000009</v>
      </c>
      <c r="N18" s="41">
        <f t="shared" si="1"/>
        <v>28359.192156226407</v>
      </c>
      <c r="O18" s="41">
        <f t="shared" si="7"/>
        <v>97917.57505874717</v>
      </c>
      <c r="P18" s="41">
        <f t="shared" si="8"/>
        <v>106264.58100704967</v>
      </c>
      <c r="Q18" s="41">
        <f t="shared" si="2"/>
        <v>3898.1707431239047</v>
      </c>
      <c r="R18" s="41">
        <f t="shared" si="3"/>
        <v>1024060.1189651472</v>
      </c>
      <c r="S18" s="41">
        <f t="shared" si="9"/>
        <v>307218.03568954417</v>
      </c>
      <c r="T18" s="41">
        <f t="shared" si="4"/>
        <v>1331278.1546546915</v>
      </c>
      <c r="U18" s="41">
        <f t="shared" si="10"/>
        <v>53488.797551513315</v>
      </c>
      <c r="V18" s="41">
        <f t="shared" si="11"/>
        <v>461588.98406873498</v>
      </c>
      <c r="W18" s="41">
        <f t="shared" si="5"/>
        <v>1384766.9522062049</v>
      </c>
    </row>
    <row r="19" spans="2:23" x14ac:dyDescent="0.3">
      <c r="B19" s="35">
        <v>13</v>
      </c>
      <c r="C19" s="35">
        <v>9000012305</v>
      </c>
      <c r="D19" s="36" t="s">
        <v>24</v>
      </c>
      <c r="E19" s="36" t="s">
        <v>41</v>
      </c>
      <c r="F19" s="56">
        <v>5</v>
      </c>
      <c r="G19" s="60">
        <v>59</v>
      </c>
      <c r="H19" s="56" t="s">
        <v>124</v>
      </c>
      <c r="I19" s="50">
        <v>3</v>
      </c>
      <c r="J19" s="24">
        <v>628.16</v>
      </c>
      <c r="K19" s="25">
        <f t="shared" si="12"/>
        <v>1884.48</v>
      </c>
      <c r="L19" s="41">
        <f t="shared" si="0"/>
        <v>304657.59999999998</v>
      </c>
      <c r="M19" s="41">
        <f t="shared" si="6"/>
        <v>913972.79999999993</v>
      </c>
      <c r="N19" s="41">
        <f t="shared" si="1"/>
        <v>32908.649495409692</v>
      </c>
      <c r="O19" s="41">
        <f t="shared" si="7"/>
        <v>113625.77393944915</v>
      </c>
      <c r="P19" s="41">
        <f t="shared" si="8"/>
        <v>123311.82887273388</v>
      </c>
      <c r="Q19" s="41">
        <f t="shared" si="2"/>
        <v>4523.5257038363843</v>
      </c>
      <c r="R19" s="41">
        <f t="shared" si="3"/>
        <v>1188342.5780114292</v>
      </c>
      <c r="S19" s="41">
        <f t="shared" si="9"/>
        <v>356502.77340342873</v>
      </c>
      <c r="T19" s="41">
        <f t="shared" si="4"/>
        <v>1544845.3514148579</v>
      </c>
      <c r="U19" s="41">
        <f t="shared" si="10"/>
        <v>62069.613297049058</v>
      </c>
      <c r="V19" s="41">
        <f t="shared" si="11"/>
        <v>535638.32157063566</v>
      </c>
      <c r="W19" s="41">
        <f t="shared" si="5"/>
        <v>1606914.9647119069</v>
      </c>
    </row>
    <row r="20" spans="2:23" x14ac:dyDescent="0.3">
      <c r="B20" s="51">
        <v>14</v>
      </c>
      <c r="C20" s="31">
        <v>9000012307</v>
      </c>
      <c r="D20" s="32" t="s">
        <v>24</v>
      </c>
      <c r="E20" s="32" t="s">
        <v>42</v>
      </c>
      <c r="F20" s="57">
        <v>5</v>
      </c>
      <c r="G20" s="57">
        <v>70</v>
      </c>
      <c r="H20" s="56" t="s">
        <v>125</v>
      </c>
      <c r="I20" s="50">
        <v>3</v>
      </c>
      <c r="J20" s="24">
        <v>676</v>
      </c>
      <c r="K20" s="25">
        <f t="shared" si="12"/>
        <v>2028</v>
      </c>
      <c r="L20" s="41">
        <f t="shared" si="0"/>
        <v>327860</v>
      </c>
      <c r="M20" s="41">
        <f t="shared" si="6"/>
        <v>983580</v>
      </c>
      <c r="N20" s="41">
        <f t="shared" si="1"/>
        <v>35414.937370887921</v>
      </c>
      <c r="O20" s="41">
        <f t="shared" si="7"/>
        <v>122279.39248450655</v>
      </c>
      <c r="P20" s="41">
        <f t="shared" si="8"/>
        <v>132703.12709814077</v>
      </c>
      <c r="Q20" s="41">
        <f t="shared" si="2"/>
        <v>4868.0326283007453</v>
      </c>
      <c r="R20" s="41">
        <f t="shared" si="3"/>
        <v>1278845.4895818362</v>
      </c>
      <c r="S20" s="41">
        <f t="shared" si="9"/>
        <v>383653.64687455085</v>
      </c>
      <c r="T20" s="41">
        <f t="shared" si="4"/>
        <v>1662499.1364563871</v>
      </c>
      <c r="U20" s="41">
        <f t="shared" si="10"/>
        <v>66796.769276625681</v>
      </c>
      <c r="V20" s="41">
        <f t="shared" si="11"/>
        <v>576431.96857767098</v>
      </c>
      <c r="W20" s="41">
        <f t="shared" si="5"/>
        <v>1729295.9057330128</v>
      </c>
    </row>
    <row r="21" spans="2:23" x14ac:dyDescent="0.3">
      <c r="B21" s="21">
        <v>15</v>
      </c>
      <c r="C21" s="22">
        <v>9000012309</v>
      </c>
      <c r="D21" s="23" t="s">
        <v>24</v>
      </c>
      <c r="E21" s="23" t="s">
        <v>43</v>
      </c>
      <c r="F21" s="25">
        <v>5</v>
      </c>
      <c r="G21" s="25">
        <v>81</v>
      </c>
      <c r="H21" s="57" t="s">
        <v>133</v>
      </c>
      <c r="I21" s="24">
        <v>3</v>
      </c>
      <c r="J21" s="24">
        <v>723.84</v>
      </c>
      <c r="K21" s="25">
        <f t="shared" si="12"/>
        <v>2171.52</v>
      </c>
      <c r="L21" s="41">
        <f t="shared" si="0"/>
        <v>351062.4</v>
      </c>
      <c r="M21" s="41">
        <f t="shared" si="6"/>
        <v>1053187.2000000002</v>
      </c>
      <c r="N21" s="41">
        <f t="shared" si="1"/>
        <v>37921.22524636615</v>
      </c>
      <c r="O21" s="41">
        <f t="shared" si="7"/>
        <v>130933.01102956395</v>
      </c>
      <c r="P21" s="41">
        <f t="shared" si="8"/>
        <v>142094.42532354768</v>
      </c>
      <c r="Q21" s="41">
        <f t="shared" si="2"/>
        <v>5212.5395527651062</v>
      </c>
      <c r="R21" s="41">
        <f t="shared" si="3"/>
        <v>1369348.4011522431</v>
      </c>
      <c r="S21" s="41">
        <f t="shared" si="9"/>
        <v>410804.52034567291</v>
      </c>
      <c r="T21" s="41">
        <f t="shared" si="4"/>
        <v>1780152.9214979161</v>
      </c>
      <c r="U21" s="41">
        <f t="shared" si="10"/>
        <v>71523.925256202259</v>
      </c>
      <c r="V21" s="41">
        <f t="shared" si="11"/>
        <v>617225.61558470607</v>
      </c>
      <c r="W21" s="41">
        <f t="shared" si="5"/>
        <v>1851676.8467541183</v>
      </c>
    </row>
    <row r="22" spans="2:23" x14ac:dyDescent="0.3">
      <c r="B22" s="21">
        <v>16</v>
      </c>
      <c r="C22" s="22">
        <v>9000012311</v>
      </c>
      <c r="D22" s="23" t="s">
        <v>24</v>
      </c>
      <c r="E22" s="23" t="s">
        <v>44</v>
      </c>
      <c r="F22" s="25">
        <v>5</v>
      </c>
      <c r="G22" s="25">
        <v>97</v>
      </c>
      <c r="H22" s="25" t="s">
        <v>134</v>
      </c>
      <c r="I22" s="24">
        <v>3</v>
      </c>
      <c r="J22" s="24">
        <v>837.2</v>
      </c>
      <c r="K22" s="25">
        <f t="shared" si="12"/>
        <v>2511.6000000000004</v>
      </c>
      <c r="L22" s="41">
        <f t="shared" si="0"/>
        <v>406042</v>
      </c>
      <c r="M22" s="41">
        <f t="shared" si="6"/>
        <v>1218126</v>
      </c>
      <c r="N22" s="41">
        <f t="shared" si="1"/>
        <v>43860.037820868885</v>
      </c>
      <c r="O22" s="41">
        <f t="shared" si="7"/>
        <v>151438.32453850427</v>
      </c>
      <c r="P22" s="41">
        <f t="shared" si="8"/>
        <v>164347.71894462052</v>
      </c>
      <c r="Q22" s="41">
        <f t="shared" si="2"/>
        <v>6028.8711781263073</v>
      </c>
      <c r="R22" s="41">
        <f t="shared" si="3"/>
        <v>1583800.9524821199</v>
      </c>
      <c r="S22" s="41">
        <f t="shared" si="9"/>
        <v>475140.28574463597</v>
      </c>
      <c r="T22" s="41">
        <f t="shared" si="4"/>
        <v>2058941.238226756</v>
      </c>
      <c r="U22" s="41">
        <f t="shared" si="10"/>
        <v>82725.229642590188</v>
      </c>
      <c r="V22" s="41">
        <f t="shared" si="11"/>
        <v>713888.82262311538</v>
      </c>
      <c r="W22" s="41">
        <f t="shared" si="5"/>
        <v>2141666.467869346</v>
      </c>
    </row>
    <row r="23" spans="2:23" x14ac:dyDescent="0.3">
      <c r="B23" s="21">
        <v>17</v>
      </c>
      <c r="C23" s="22">
        <v>9000012321</v>
      </c>
      <c r="D23" s="23" t="s">
        <v>24</v>
      </c>
      <c r="E23" s="23" t="s">
        <v>45</v>
      </c>
      <c r="F23" s="25">
        <v>10</v>
      </c>
      <c r="G23" s="25">
        <v>16</v>
      </c>
      <c r="H23" s="25" t="s">
        <v>126</v>
      </c>
      <c r="I23" s="24">
        <v>3</v>
      </c>
      <c r="J23" s="24">
        <v>472.68</v>
      </c>
      <c r="K23" s="25">
        <f t="shared" si="12"/>
        <v>1418.04</v>
      </c>
      <c r="L23" s="41">
        <f t="shared" si="0"/>
        <v>229249.80000000002</v>
      </c>
      <c r="M23" s="41">
        <f t="shared" si="6"/>
        <v>687749.4</v>
      </c>
      <c r="N23" s="41">
        <f t="shared" si="1"/>
        <v>24763.213900105478</v>
      </c>
      <c r="O23" s="41">
        <f t="shared" si="7"/>
        <v>85501.51366801266</v>
      </c>
      <c r="P23" s="41">
        <f t="shared" si="8"/>
        <v>92790.109640161521</v>
      </c>
      <c r="Q23" s="41">
        <f t="shared" si="2"/>
        <v>3403.8781993272132</v>
      </c>
      <c r="R23" s="41">
        <f t="shared" si="3"/>
        <v>894208.11540760682</v>
      </c>
      <c r="S23" s="41">
        <f t="shared" si="9"/>
        <v>268262.43462228205</v>
      </c>
      <c r="T23" s="41">
        <f t="shared" si="4"/>
        <v>1162470.5500298887</v>
      </c>
      <c r="U23" s="41">
        <f t="shared" si="10"/>
        <v>46706.356363425133</v>
      </c>
      <c r="V23" s="41">
        <f t="shared" si="11"/>
        <v>403058.96879777126</v>
      </c>
      <c r="W23" s="41">
        <f t="shared" si="5"/>
        <v>1209176.9063933138</v>
      </c>
    </row>
    <row r="24" spans="2:23" x14ac:dyDescent="0.3">
      <c r="B24" s="21">
        <v>18</v>
      </c>
      <c r="C24" s="22">
        <v>9000012323</v>
      </c>
      <c r="D24" s="23" t="s">
        <v>24</v>
      </c>
      <c r="E24" s="23" t="s">
        <v>46</v>
      </c>
      <c r="F24" s="25">
        <v>10</v>
      </c>
      <c r="G24" s="25">
        <v>33</v>
      </c>
      <c r="H24" s="25" t="s">
        <v>127</v>
      </c>
      <c r="I24" s="24">
        <v>3</v>
      </c>
      <c r="J24" s="24">
        <v>577.20000000000005</v>
      </c>
      <c r="K24" s="25">
        <f t="shared" si="12"/>
        <v>1731.6000000000001</v>
      </c>
      <c r="L24" s="41">
        <f t="shared" si="0"/>
        <v>279942</v>
      </c>
      <c r="M24" s="41">
        <f t="shared" si="6"/>
        <v>839826</v>
      </c>
      <c r="N24" s="41">
        <f t="shared" si="1"/>
        <v>30238.908062835071</v>
      </c>
      <c r="O24" s="41">
        <f t="shared" si="7"/>
        <v>104407.78896754021</v>
      </c>
      <c r="P24" s="41">
        <f t="shared" si="8"/>
        <v>113308.05467610483</v>
      </c>
      <c r="Q24" s="41">
        <f t="shared" si="2"/>
        <v>4156.5509364721747</v>
      </c>
      <c r="R24" s="41">
        <f t="shared" si="3"/>
        <v>1091937.3026429524</v>
      </c>
      <c r="S24" s="41">
        <f t="shared" si="9"/>
        <v>327581.19079288573</v>
      </c>
      <c r="T24" s="41">
        <f t="shared" si="4"/>
        <v>1419518.4934358383</v>
      </c>
      <c r="U24" s="41">
        <f t="shared" si="10"/>
        <v>57034.164536195749</v>
      </c>
      <c r="V24" s="41">
        <f t="shared" si="11"/>
        <v>492184.21932401136</v>
      </c>
      <c r="W24" s="41">
        <f t="shared" si="5"/>
        <v>1476552.6579720341</v>
      </c>
    </row>
    <row r="25" spans="2:23" x14ac:dyDescent="0.3">
      <c r="B25" s="21">
        <v>19</v>
      </c>
      <c r="C25" s="22">
        <v>9000012325</v>
      </c>
      <c r="D25" s="23" t="s">
        <v>24</v>
      </c>
      <c r="E25" s="23" t="s">
        <v>47</v>
      </c>
      <c r="F25" s="25">
        <v>10</v>
      </c>
      <c r="G25" s="25">
        <v>49</v>
      </c>
      <c r="H25" s="25" t="s">
        <v>128</v>
      </c>
      <c r="I25" s="24">
        <v>3</v>
      </c>
      <c r="J25" s="24">
        <v>669.76</v>
      </c>
      <c r="K25" s="25">
        <f t="shared" si="12"/>
        <v>2009.28</v>
      </c>
      <c r="L25" s="41">
        <f t="shared" si="0"/>
        <v>324833.59999999998</v>
      </c>
      <c r="M25" s="41">
        <f t="shared" si="6"/>
        <v>974500.79999999993</v>
      </c>
      <c r="N25" s="41">
        <f t="shared" si="1"/>
        <v>35088.030256695107</v>
      </c>
      <c r="O25" s="41">
        <f t="shared" si="7"/>
        <v>121150.65963080341</v>
      </c>
      <c r="P25" s="41">
        <f t="shared" si="8"/>
        <v>131478.1751556964</v>
      </c>
      <c r="Q25" s="41">
        <f t="shared" si="2"/>
        <v>4823.0969425010453</v>
      </c>
      <c r="R25" s="41">
        <f t="shared" si="3"/>
        <v>1267040.7619856962</v>
      </c>
      <c r="S25" s="41">
        <f t="shared" si="9"/>
        <v>380112.22859570885</v>
      </c>
      <c r="T25" s="41">
        <f t="shared" si="4"/>
        <v>1647152.9905814049</v>
      </c>
      <c r="U25" s="41">
        <f t="shared" si="10"/>
        <v>66180.183714072191</v>
      </c>
      <c r="V25" s="41">
        <f t="shared" si="11"/>
        <v>571111.05809849233</v>
      </c>
      <c r="W25" s="41">
        <f t="shared" si="5"/>
        <v>1713333.1742954771</v>
      </c>
    </row>
    <row r="26" spans="2:23" x14ac:dyDescent="0.3">
      <c r="B26" s="21">
        <v>20</v>
      </c>
      <c r="C26" s="22">
        <v>9000012327</v>
      </c>
      <c r="D26" s="23" t="s">
        <v>24</v>
      </c>
      <c r="E26" s="23" t="s">
        <v>48</v>
      </c>
      <c r="F26" s="25">
        <v>10</v>
      </c>
      <c r="G26" s="25">
        <v>65</v>
      </c>
      <c r="H26" s="25" t="s">
        <v>135</v>
      </c>
      <c r="I26" s="24">
        <v>3</v>
      </c>
      <c r="J26" s="24">
        <v>809.64</v>
      </c>
      <c r="K26" s="25">
        <f t="shared" si="12"/>
        <v>2428.92</v>
      </c>
      <c r="L26" s="41">
        <f t="shared" si="0"/>
        <v>392675.39999999997</v>
      </c>
      <c r="M26" s="41">
        <f t="shared" si="6"/>
        <v>1178026.2</v>
      </c>
      <c r="N26" s="41">
        <f t="shared" si="1"/>
        <v>42416.198066517296</v>
      </c>
      <c r="O26" s="41">
        <f t="shared" si="7"/>
        <v>146453.08776798207</v>
      </c>
      <c r="P26" s="41">
        <f t="shared" si="8"/>
        <v>158937.51453215786</v>
      </c>
      <c r="Q26" s="41">
        <f t="shared" si="2"/>
        <v>5830.4052325109687</v>
      </c>
      <c r="R26" s="41">
        <f t="shared" si="3"/>
        <v>1531663.4055991683</v>
      </c>
      <c r="S26" s="41">
        <f t="shared" si="9"/>
        <v>459499.02167975047</v>
      </c>
      <c r="T26" s="41">
        <f t="shared" si="4"/>
        <v>1991162.4272789187</v>
      </c>
      <c r="U26" s="41">
        <f t="shared" si="10"/>
        <v>80001.976741312363</v>
      </c>
      <c r="V26" s="41">
        <f t="shared" si="11"/>
        <v>690388.13467341033</v>
      </c>
      <c r="W26" s="41">
        <f t="shared" si="5"/>
        <v>2071164.404020231</v>
      </c>
    </row>
    <row r="27" spans="2:23" x14ac:dyDescent="0.3">
      <c r="B27" s="21">
        <v>21</v>
      </c>
      <c r="C27" s="22">
        <v>9000012341</v>
      </c>
      <c r="D27" s="23" t="s">
        <v>24</v>
      </c>
      <c r="E27" s="23" t="s">
        <v>49</v>
      </c>
      <c r="F27" s="25">
        <v>16</v>
      </c>
      <c r="G27" s="25">
        <v>47</v>
      </c>
      <c r="H27" s="25" t="s">
        <v>129</v>
      </c>
      <c r="I27" s="24">
        <v>2</v>
      </c>
      <c r="J27" s="24">
        <v>801.32</v>
      </c>
      <c r="K27" s="25">
        <f t="shared" si="12"/>
        <v>1602.64</v>
      </c>
      <c r="L27" s="41">
        <f t="shared" si="0"/>
        <v>388640.2</v>
      </c>
      <c r="M27" s="41">
        <f t="shared" si="6"/>
        <v>777280.4</v>
      </c>
      <c r="N27" s="41">
        <f t="shared" si="1"/>
        <v>27986.881276173481</v>
      </c>
      <c r="O27" s="41">
        <f t="shared" si="7"/>
        <v>96632.073753140823</v>
      </c>
      <c r="P27" s="41">
        <f t="shared" si="8"/>
        <v>104869.49685037691</v>
      </c>
      <c r="Q27" s="41">
        <f t="shared" si="2"/>
        <v>3846.9939898520247</v>
      </c>
      <c r="R27" s="41">
        <f t="shared" si="3"/>
        <v>1010615.8458695434</v>
      </c>
      <c r="S27" s="41">
        <f t="shared" si="9"/>
        <v>303184.75376086298</v>
      </c>
      <c r="T27" s="41">
        <f t="shared" si="4"/>
        <v>1313800.5996304064</v>
      </c>
      <c r="U27" s="41">
        <f t="shared" si="10"/>
        <v>52786.575105271841</v>
      </c>
      <c r="V27" s="41">
        <f t="shared" si="11"/>
        <v>683293.58736783906</v>
      </c>
      <c r="W27" s="41">
        <f t="shared" si="5"/>
        <v>1366587.1747356781</v>
      </c>
    </row>
    <row r="28" spans="2:23" x14ac:dyDescent="0.3">
      <c r="B28" s="27">
        <v>22</v>
      </c>
      <c r="C28" s="22">
        <v>9000019496</v>
      </c>
      <c r="D28" s="23" t="s">
        <v>24</v>
      </c>
      <c r="E28" s="23" t="s">
        <v>50</v>
      </c>
      <c r="F28" s="25">
        <v>16</v>
      </c>
      <c r="G28" s="25">
        <v>70</v>
      </c>
      <c r="H28" s="25" t="s">
        <v>130</v>
      </c>
      <c r="I28" s="24">
        <v>2</v>
      </c>
      <c r="J28" s="24">
        <v>915.2</v>
      </c>
      <c r="K28" s="25">
        <f t="shared" si="12"/>
        <v>1830.4</v>
      </c>
      <c r="L28" s="41">
        <f t="shared" si="0"/>
        <v>443872</v>
      </c>
      <c r="M28" s="41">
        <f t="shared" si="6"/>
        <v>887744</v>
      </c>
      <c r="N28" s="41">
        <f t="shared" si="1"/>
        <v>31964.251165519352</v>
      </c>
      <c r="O28" s="41">
        <f t="shared" si="7"/>
        <v>110364.99013986232</v>
      </c>
      <c r="P28" s="41">
        <f t="shared" si="8"/>
        <v>119773.07881678347</v>
      </c>
      <c r="Q28" s="41">
        <f t="shared" si="2"/>
        <v>4393.711500415031</v>
      </c>
      <c r="R28" s="41">
        <f t="shared" si="3"/>
        <v>1154240.0316225803</v>
      </c>
      <c r="S28" s="41">
        <f t="shared" si="9"/>
        <v>346272.00948677404</v>
      </c>
      <c r="T28" s="41">
        <f t="shared" si="4"/>
        <v>1500512.0411093542</v>
      </c>
      <c r="U28" s="41">
        <f t="shared" si="10"/>
        <v>60288.366116339021</v>
      </c>
      <c r="V28" s="41">
        <f t="shared" si="11"/>
        <v>780400.20361284667</v>
      </c>
      <c r="W28" s="41">
        <f t="shared" si="5"/>
        <v>1560800.4072256933</v>
      </c>
    </row>
    <row r="29" spans="2:23" x14ac:dyDescent="0.3">
      <c r="B29" s="21">
        <v>23</v>
      </c>
      <c r="C29" s="22">
        <v>9000019498</v>
      </c>
      <c r="D29" s="23" t="s">
        <v>24</v>
      </c>
      <c r="E29" s="23" t="s">
        <v>51</v>
      </c>
      <c r="F29" s="25">
        <v>16</v>
      </c>
      <c r="G29" s="25">
        <v>94</v>
      </c>
      <c r="H29" s="25" t="s">
        <v>136</v>
      </c>
      <c r="I29" s="24">
        <v>2</v>
      </c>
      <c r="J29" s="25" t="s">
        <v>20</v>
      </c>
      <c r="K29" s="25">
        <f t="shared" si="12"/>
        <v>2128.88</v>
      </c>
      <c r="L29" s="41">
        <f t="shared" si="0"/>
        <v>516253.4</v>
      </c>
      <c r="M29" s="41">
        <f t="shared" si="6"/>
        <v>1032506.8</v>
      </c>
      <c r="N29" s="41">
        <f t="shared" si="1"/>
        <v>37176.603486260297</v>
      </c>
      <c r="O29" s="41">
        <f t="shared" si="7"/>
        <v>128362.00841835125</v>
      </c>
      <c r="P29" s="41">
        <f t="shared" si="8"/>
        <v>139304.25701020216</v>
      </c>
      <c r="Q29" s="41">
        <f t="shared" si="2"/>
        <v>5110.1860462213463</v>
      </c>
      <c r="R29" s="41">
        <f t="shared" si="3"/>
        <v>1342459.8549610351</v>
      </c>
      <c r="S29" s="41">
        <f t="shared" si="9"/>
        <v>402737.95648831053</v>
      </c>
      <c r="T29" s="41">
        <f t="shared" si="4"/>
        <v>1745197.8114493457</v>
      </c>
      <c r="U29" s="41">
        <f t="shared" si="10"/>
        <v>70119.480363719311</v>
      </c>
      <c r="V29" s="41">
        <f t="shared" si="11"/>
        <v>907658.64590653253</v>
      </c>
      <c r="W29" s="41">
        <f t="shared" si="5"/>
        <v>1815317.2918130651</v>
      </c>
    </row>
    <row r="30" spans="2:23" x14ac:dyDescent="0.3">
      <c r="B30" s="21">
        <v>24</v>
      </c>
      <c r="C30" s="22">
        <v>9000019513</v>
      </c>
      <c r="D30" s="23" t="s">
        <v>24</v>
      </c>
      <c r="E30" s="23" t="s">
        <v>52</v>
      </c>
      <c r="F30" s="25">
        <v>20</v>
      </c>
      <c r="G30" s="25">
        <v>49</v>
      </c>
      <c r="H30" s="25" t="s">
        <v>131</v>
      </c>
      <c r="I30" s="24">
        <v>2</v>
      </c>
      <c r="J30" s="24">
        <v>908.96</v>
      </c>
      <c r="K30" s="25">
        <f t="shared" si="12"/>
        <v>1817.92</v>
      </c>
      <c r="L30" s="41">
        <f t="shared" si="0"/>
        <v>440845.60000000003</v>
      </c>
      <c r="M30" s="41">
        <f t="shared" si="6"/>
        <v>881691.20000000007</v>
      </c>
      <c r="N30" s="41">
        <f t="shared" si="1"/>
        <v>31746.313089390816</v>
      </c>
      <c r="O30" s="41">
        <f t="shared" si="7"/>
        <v>109612.5015707269</v>
      </c>
      <c r="P30" s="41">
        <f t="shared" si="8"/>
        <v>118956.44418848722</v>
      </c>
      <c r="Q30" s="41">
        <f t="shared" si="2"/>
        <v>4363.7543765485652</v>
      </c>
      <c r="R30" s="41">
        <f t="shared" si="3"/>
        <v>1146370.2132251535</v>
      </c>
      <c r="S30" s="41">
        <f t="shared" si="9"/>
        <v>343911.06396754604</v>
      </c>
      <c r="T30" s="41">
        <f t="shared" si="4"/>
        <v>1490281.2771926995</v>
      </c>
      <c r="U30" s="41">
        <f t="shared" si="10"/>
        <v>59877.309074636723</v>
      </c>
      <c r="V30" s="41">
        <f t="shared" si="11"/>
        <v>775079.29313366814</v>
      </c>
      <c r="W30" s="41">
        <f t="shared" si="5"/>
        <v>1550158.5862673363</v>
      </c>
    </row>
    <row r="31" spans="2:23" x14ac:dyDescent="0.3">
      <c r="B31" s="21">
        <v>25</v>
      </c>
      <c r="C31" s="22">
        <v>9000019515</v>
      </c>
      <c r="D31" s="23" t="s">
        <v>24</v>
      </c>
      <c r="E31" s="23" t="s">
        <v>53</v>
      </c>
      <c r="F31" s="25">
        <v>20</v>
      </c>
      <c r="G31" s="25">
        <v>73</v>
      </c>
      <c r="H31" s="55" t="s">
        <v>132</v>
      </c>
      <c r="I31" s="24">
        <v>2</v>
      </c>
      <c r="J31" s="25" t="s">
        <v>21</v>
      </c>
      <c r="K31" s="25">
        <f t="shared" si="12"/>
        <v>2117.44</v>
      </c>
      <c r="L31" s="41">
        <f t="shared" si="0"/>
        <v>513479.2</v>
      </c>
      <c r="M31" s="41">
        <f t="shared" si="6"/>
        <v>1026958.4</v>
      </c>
      <c r="N31" s="41">
        <f t="shared" si="1"/>
        <v>36976.826916475795</v>
      </c>
      <c r="O31" s="41">
        <f t="shared" si="7"/>
        <v>127672.2272299771</v>
      </c>
      <c r="P31" s="41">
        <f t="shared" si="8"/>
        <v>138555.67526759725</v>
      </c>
      <c r="Q31" s="41">
        <f t="shared" si="2"/>
        <v>5082.725349343752</v>
      </c>
      <c r="R31" s="41">
        <f t="shared" si="3"/>
        <v>1335245.854763394</v>
      </c>
      <c r="S31" s="41">
        <f t="shared" si="9"/>
        <v>400573.75642901816</v>
      </c>
      <c r="T31" s="41">
        <f t="shared" si="4"/>
        <v>1735819.6111924122</v>
      </c>
      <c r="U31" s="41">
        <f t="shared" si="10"/>
        <v>69742.678075492207</v>
      </c>
      <c r="V31" s="41">
        <f t="shared" si="11"/>
        <v>902781.14463395218</v>
      </c>
      <c r="W31" s="41">
        <f t="shared" si="5"/>
        <v>1805562.2892679044</v>
      </c>
    </row>
    <row r="32" spans="2:23" x14ac:dyDescent="0.3">
      <c r="B32" s="27">
        <v>26</v>
      </c>
      <c r="C32" s="28">
        <v>9000019097</v>
      </c>
      <c r="D32" s="29" t="s">
        <v>25</v>
      </c>
      <c r="E32" s="42" t="s">
        <v>54</v>
      </c>
      <c r="F32" s="44"/>
      <c r="G32" s="44"/>
      <c r="H32" s="45"/>
      <c r="I32" s="50">
        <v>2</v>
      </c>
      <c r="J32" s="34">
        <v>212.16</v>
      </c>
      <c r="K32" s="25">
        <f t="shared" si="12"/>
        <v>424.32</v>
      </c>
      <c r="L32" s="41">
        <f t="shared" si="0"/>
        <v>102897.59999999999</v>
      </c>
      <c r="M32" s="41">
        <f t="shared" si="6"/>
        <v>205795.19999999998</v>
      </c>
      <c r="N32" s="41">
        <f t="shared" si="1"/>
        <v>7409.8945883703946</v>
      </c>
      <c r="O32" s="41">
        <f t="shared" si="7"/>
        <v>25584.611350604446</v>
      </c>
      <c r="P32" s="41">
        <f t="shared" si="8"/>
        <v>27765.57736207253</v>
      </c>
      <c r="Q32" s="41">
        <f t="shared" si="2"/>
        <v>1018.5422114598481</v>
      </c>
      <c r="R32" s="41">
        <f t="shared" si="3"/>
        <v>267573.82551250717</v>
      </c>
      <c r="S32" s="41">
        <f t="shared" si="9"/>
        <v>80272.147653752152</v>
      </c>
      <c r="T32" s="41">
        <f t="shared" si="4"/>
        <v>347845.97316625935</v>
      </c>
      <c r="U32" s="41">
        <f t="shared" si="10"/>
        <v>13975.939417878588</v>
      </c>
      <c r="V32" s="41">
        <f t="shared" si="11"/>
        <v>180910.95629206896</v>
      </c>
      <c r="W32" s="41">
        <f t="shared" si="5"/>
        <v>361821.91258413793</v>
      </c>
    </row>
    <row r="33" spans="2:23" x14ac:dyDescent="0.3">
      <c r="B33" s="35">
        <v>27</v>
      </c>
      <c r="C33" s="35">
        <v>9000011052</v>
      </c>
      <c r="D33" s="36" t="s">
        <v>25</v>
      </c>
      <c r="E33" s="52" t="s">
        <v>55</v>
      </c>
      <c r="F33" s="45"/>
      <c r="G33" s="61"/>
      <c r="H33" s="45"/>
      <c r="I33" s="50">
        <v>2</v>
      </c>
      <c r="J33" s="37">
        <v>234.52</v>
      </c>
      <c r="K33" s="38">
        <f t="shared" si="12"/>
        <v>469.04</v>
      </c>
      <c r="L33" s="41">
        <f t="shared" si="0"/>
        <v>113742.20000000001</v>
      </c>
      <c r="M33" s="41">
        <f t="shared" si="6"/>
        <v>227484.40000000002</v>
      </c>
      <c r="N33" s="41">
        <f t="shared" si="1"/>
        <v>8190.8393611643351</v>
      </c>
      <c r="O33" s="41">
        <f t="shared" si="7"/>
        <v>28281.028723339721</v>
      </c>
      <c r="P33" s="41">
        <f t="shared" si="8"/>
        <v>30691.851446800767</v>
      </c>
      <c r="Q33" s="41">
        <f t="shared" si="2"/>
        <v>1125.8885719813518</v>
      </c>
      <c r="R33" s="41">
        <f t="shared" si="3"/>
        <v>295774.00810328615</v>
      </c>
      <c r="S33" s="41">
        <f t="shared" si="9"/>
        <v>88732.202430985839</v>
      </c>
      <c r="T33" s="41">
        <f t="shared" si="4"/>
        <v>384506.21053427202</v>
      </c>
      <c r="U33" s="41">
        <f t="shared" si="10"/>
        <v>15448.893817311877</v>
      </c>
      <c r="V33" s="41">
        <f t="shared" si="11"/>
        <v>199977.55217579193</v>
      </c>
      <c r="W33" s="41">
        <f t="shared" si="5"/>
        <v>399955.10435158387</v>
      </c>
    </row>
    <row r="34" spans="2:23" x14ac:dyDescent="0.3">
      <c r="B34" s="35">
        <v>28</v>
      </c>
      <c r="C34" s="35">
        <v>9000011321</v>
      </c>
      <c r="D34" s="36" t="s">
        <v>25</v>
      </c>
      <c r="E34" s="52" t="s">
        <v>56</v>
      </c>
      <c r="F34" s="45"/>
      <c r="G34" s="61"/>
      <c r="H34" s="45"/>
      <c r="I34" s="50">
        <v>2</v>
      </c>
      <c r="J34" s="37">
        <v>223.6</v>
      </c>
      <c r="K34" s="38">
        <f t="shared" si="12"/>
        <v>447.2</v>
      </c>
      <c r="L34" s="41">
        <f t="shared" si="0"/>
        <v>108446</v>
      </c>
      <c r="M34" s="41">
        <f t="shared" si="6"/>
        <v>216892</v>
      </c>
      <c r="N34" s="41">
        <f t="shared" si="1"/>
        <v>7809.4477279393877</v>
      </c>
      <c r="O34" s="41">
        <f t="shared" si="7"/>
        <v>26964.173727352725</v>
      </c>
      <c r="P34" s="41">
        <f t="shared" si="8"/>
        <v>29262.740847282326</v>
      </c>
      <c r="Q34" s="41">
        <f t="shared" si="2"/>
        <v>1073.4636052150361</v>
      </c>
      <c r="R34" s="41">
        <f t="shared" si="3"/>
        <v>282001.82590778946</v>
      </c>
      <c r="S34" s="41">
        <f t="shared" si="9"/>
        <v>84600.547772336839</v>
      </c>
      <c r="T34" s="41">
        <f t="shared" si="4"/>
        <v>366602.37368012627</v>
      </c>
      <c r="U34" s="41">
        <f t="shared" si="10"/>
        <v>14729.543994332827</v>
      </c>
      <c r="V34" s="41">
        <f t="shared" si="11"/>
        <v>190665.95883722955</v>
      </c>
      <c r="W34" s="41">
        <f t="shared" si="5"/>
        <v>381331.91767445911</v>
      </c>
    </row>
    <row r="35" spans="2:23" x14ac:dyDescent="0.3">
      <c r="B35" s="35">
        <v>29</v>
      </c>
      <c r="C35" s="35">
        <v>9000014526</v>
      </c>
      <c r="D35" s="36" t="s">
        <v>26</v>
      </c>
      <c r="E35" s="52" t="s">
        <v>57</v>
      </c>
      <c r="F35" s="45"/>
      <c r="G35" s="61"/>
      <c r="H35" s="45"/>
      <c r="I35" s="50">
        <v>2</v>
      </c>
      <c r="J35" s="37">
        <v>262.60000000000002</v>
      </c>
      <c r="K35" s="38">
        <f t="shared" si="12"/>
        <v>525.20000000000005</v>
      </c>
      <c r="L35" s="41">
        <f t="shared" si="0"/>
        <v>127361.00000000001</v>
      </c>
      <c r="M35" s="41">
        <f t="shared" si="6"/>
        <v>254722.00000000003</v>
      </c>
      <c r="N35" s="41">
        <f t="shared" si="1"/>
        <v>9171.5607037427708</v>
      </c>
      <c r="O35" s="41">
        <f t="shared" si="7"/>
        <v>31667.227284449134</v>
      </c>
      <c r="P35" s="41">
        <f t="shared" si="8"/>
        <v>34366.7072741339</v>
      </c>
      <c r="Q35" s="41">
        <f t="shared" si="2"/>
        <v>1260.6956293804494</v>
      </c>
      <c r="R35" s="41">
        <f t="shared" si="3"/>
        <v>331188.19089170633</v>
      </c>
      <c r="S35" s="41">
        <f t="shared" si="9"/>
        <v>99356.457267511898</v>
      </c>
      <c r="T35" s="41">
        <f t="shared" si="4"/>
        <v>430544.64815921825</v>
      </c>
      <c r="U35" s="41">
        <f t="shared" si="10"/>
        <v>17298.650504972291</v>
      </c>
      <c r="V35" s="41">
        <f t="shared" si="11"/>
        <v>223921.64933209529</v>
      </c>
      <c r="W35" s="41">
        <f t="shared" si="5"/>
        <v>447843.29866419057</v>
      </c>
    </row>
    <row r="36" spans="2:23" x14ac:dyDescent="0.3">
      <c r="B36" s="51">
        <v>30</v>
      </c>
      <c r="C36" s="31">
        <v>9000014530</v>
      </c>
      <c r="D36" s="32" t="s">
        <v>25</v>
      </c>
      <c r="E36" s="52" t="s">
        <v>58</v>
      </c>
      <c r="F36" s="57"/>
      <c r="G36" s="57"/>
      <c r="H36" s="56"/>
      <c r="I36" s="50">
        <v>2</v>
      </c>
      <c r="J36" s="33">
        <v>302.12</v>
      </c>
      <c r="K36" s="25">
        <f t="shared" si="12"/>
        <v>604.24</v>
      </c>
      <c r="L36" s="41">
        <f t="shared" si="0"/>
        <v>146528.20000000001</v>
      </c>
      <c r="M36" s="41">
        <f t="shared" si="6"/>
        <v>293056.40000000002</v>
      </c>
      <c r="N36" s="41">
        <f t="shared" si="1"/>
        <v>10551.835185890197</v>
      </c>
      <c r="O36" s="41">
        <f t="shared" si="7"/>
        <v>36432.988222306827</v>
      </c>
      <c r="P36" s="41">
        <f t="shared" si="8"/>
        <v>39538.726586676821</v>
      </c>
      <c r="Q36" s="41">
        <f t="shared" si="2"/>
        <v>1450.4240805347349</v>
      </c>
      <c r="R36" s="41">
        <f t="shared" si="3"/>
        <v>381030.37407540862</v>
      </c>
      <c r="S36" s="41">
        <f t="shared" si="9"/>
        <v>114309.11222262259</v>
      </c>
      <c r="T36" s="41">
        <f t="shared" si="4"/>
        <v>495339.48629803117</v>
      </c>
      <c r="U36" s="41">
        <f t="shared" si="10"/>
        <v>19902.011769086916</v>
      </c>
      <c r="V36" s="41">
        <f t="shared" si="11"/>
        <v>257620.74903355906</v>
      </c>
      <c r="W36" s="41">
        <f t="shared" si="5"/>
        <v>515241.49806711811</v>
      </c>
    </row>
    <row r="37" spans="2:23" x14ac:dyDescent="0.3">
      <c r="B37" s="21">
        <v>31</v>
      </c>
      <c r="C37" s="22">
        <v>9000014533</v>
      </c>
      <c r="D37" s="23" t="s">
        <v>25</v>
      </c>
      <c r="E37" s="52" t="s">
        <v>59</v>
      </c>
      <c r="F37" s="25"/>
      <c r="G37" s="25"/>
      <c r="H37" s="57"/>
      <c r="I37" s="24">
        <v>2</v>
      </c>
      <c r="J37" s="24">
        <v>329.68</v>
      </c>
      <c r="K37" s="25">
        <f t="shared" si="12"/>
        <v>659.36</v>
      </c>
      <c r="L37" s="41">
        <f t="shared" si="0"/>
        <v>159894.80000000002</v>
      </c>
      <c r="M37" s="41">
        <f t="shared" si="6"/>
        <v>319789.60000000003</v>
      </c>
      <c r="N37" s="41">
        <f t="shared" si="1"/>
        <v>11514.395022124587</v>
      </c>
      <c r="O37" s="41">
        <f t="shared" si="7"/>
        <v>39756.47940265495</v>
      </c>
      <c r="P37" s="41">
        <f t="shared" si="8"/>
        <v>43145.529528318599</v>
      </c>
      <c r="Q37" s="41">
        <f t="shared" si="2"/>
        <v>1582.7347109449604</v>
      </c>
      <c r="R37" s="41">
        <f t="shared" si="3"/>
        <v>415788.73866404308</v>
      </c>
      <c r="S37" s="41">
        <f t="shared" si="9"/>
        <v>124736.62159921291</v>
      </c>
      <c r="T37" s="41">
        <f t="shared" si="4"/>
        <v>540525.36026325601</v>
      </c>
      <c r="U37" s="41">
        <f t="shared" si="10"/>
        <v>21717.513703272118</v>
      </c>
      <c r="V37" s="41">
        <f t="shared" si="11"/>
        <v>281121.43698326405</v>
      </c>
      <c r="W37" s="41">
        <f t="shared" si="5"/>
        <v>562242.8739665281</v>
      </c>
    </row>
    <row r="38" spans="2:23" x14ac:dyDescent="0.3">
      <c r="B38" s="21">
        <v>32</v>
      </c>
      <c r="C38" s="22">
        <v>9000014537</v>
      </c>
      <c r="D38" s="23" t="s">
        <v>25</v>
      </c>
      <c r="E38" s="52" t="s">
        <v>60</v>
      </c>
      <c r="F38" s="25"/>
      <c r="G38" s="25"/>
      <c r="H38" s="25"/>
      <c r="I38" s="24">
        <v>2</v>
      </c>
      <c r="J38" s="24">
        <v>351.52</v>
      </c>
      <c r="K38" s="25">
        <f t="shared" si="12"/>
        <v>703.04</v>
      </c>
      <c r="L38" s="41">
        <f t="shared" si="0"/>
        <v>170487.19999999998</v>
      </c>
      <c r="M38" s="41">
        <f t="shared" si="6"/>
        <v>340974.39999999997</v>
      </c>
      <c r="N38" s="41">
        <f t="shared" si="1"/>
        <v>12277.178288574478</v>
      </c>
      <c r="O38" s="41">
        <f t="shared" si="7"/>
        <v>42390.189394628935</v>
      </c>
      <c r="P38" s="41">
        <f t="shared" si="8"/>
        <v>46003.750727355466</v>
      </c>
      <c r="Q38" s="41">
        <f t="shared" si="2"/>
        <v>1687.5846444775914</v>
      </c>
      <c r="R38" s="41">
        <f t="shared" si="3"/>
        <v>443333.10305503645</v>
      </c>
      <c r="S38" s="41">
        <f t="shared" si="9"/>
        <v>132999.93091651093</v>
      </c>
      <c r="T38" s="41">
        <f t="shared" si="4"/>
        <v>576333.03397154738</v>
      </c>
      <c r="U38" s="41">
        <f t="shared" si="10"/>
        <v>23156.213349230224</v>
      </c>
      <c r="V38" s="41">
        <f t="shared" si="11"/>
        <v>299744.62366038881</v>
      </c>
      <c r="W38" s="41">
        <f t="shared" si="5"/>
        <v>599489.24732077762</v>
      </c>
    </row>
    <row r="39" spans="2:23" x14ac:dyDescent="0.3">
      <c r="B39" s="27">
        <v>33</v>
      </c>
      <c r="C39" s="22">
        <v>9000014541</v>
      </c>
      <c r="D39" s="23" t="s">
        <v>25</v>
      </c>
      <c r="E39" s="52" t="s">
        <v>61</v>
      </c>
      <c r="F39" s="25"/>
      <c r="G39" s="25"/>
      <c r="H39" s="25"/>
      <c r="I39" s="24">
        <v>2</v>
      </c>
      <c r="J39" s="24">
        <v>430.56</v>
      </c>
      <c r="K39" s="25">
        <f t="shared" si="12"/>
        <v>861.12</v>
      </c>
      <c r="L39" s="41">
        <f t="shared" ref="L39:L70" si="13">J39*$J$2</f>
        <v>208821.6</v>
      </c>
      <c r="M39" s="41">
        <f t="shared" si="6"/>
        <v>417643.2</v>
      </c>
      <c r="N39" s="41">
        <f t="shared" ref="N39:N70" si="14">M39*$L$4</f>
        <v>15037.727252869332</v>
      </c>
      <c r="O39" s="41">
        <f t="shared" si="7"/>
        <v>51921.71127034432</v>
      </c>
      <c r="P39" s="41">
        <f t="shared" si="8"/>
        <v>56347.789352441316</v>
      </c>
      <c r="Q39" s="41">
        <f t="shared" ref="Q39:Q70" si="15">M39*$N$3</f>
        <v>2067.0415467861626</v>
      </c>
      <c r="R39" s="41">
        <f t="shared" si="3"/>
        <v>543017.46942244121</v>
      </c>
      <c r="S39" s="41">
        <f t="shared" si="9"/>
        <v>162905.24082673236</v>
      </c>
      <c r="T39" s="41">
        <f t="shared" si="4"/>
        <v>705922.71024917357</v>
      </c>
      <c r="U39" s="41">
        <f t="shared" si="10"/>
        <v>28362.935877459509</v>
      </c>
      <c r="V39" s="41">
        <f t="shared" si="11"/>
        <v>367142.82306331652</v>
      </c>
      <c r="W39" s="41">
        <f t="shared" si="5"/>
        <v>734285.64612663304</v>
      </c>
    </row>
    <row r="40" spans="2:23" x14ac:dyDescent="0.3">
      <c r="B40" s="21">
        <v>34</v>
      </c>
      <c r="C40" s="22">
        <v>9000014545</v>
      </c>
      <c r="D40" s="23" t="s">
        <v>25</v>
      </c>
      <c r="E40" s="52" t="s">
        <v>62</v>
      </c>
      <c r="F40" s="25"/>
      <c r="G40" s="25"/>
      <c r="H40" s="25"/>
      <c r="I40" s="24">
        <v>2</v>
      </c>
      <c r="J40" s="24">
        <v>501.8</v>
      </c>
      <c r="K40" s="25">
        <f t="shared" si="12"/>
        <v>1003.6</v>
      </c>
      <c r="L40" s="41">
        <f t="shared" si="13"/>
        <v>243373</v>
      </c>
      <c r="M40" s="41">
        <f t="shared" si="6"/>
        <v>486746</v>
      </c>
      <c r="N40" s="41">
        <f t="shared" si="14"/>
        <v>17525.853622003509</v>
      </c>
      <c r="O40" s="41">
        <f t="shared" si="7"/>
        <v>60512.62243464042</v>
      </c>
      <c r="P40" s="41">
        <f t="shared" si="8"/>
        <v>65671.034692156842</v>
      </c>
      <c r="Q40" s="41">
        <f t="shared" si="15"/>
        <v>2409.0520442616507</v>
      </c>
      <c r="R40" s="41">
        <f t="shared" si="3"/>
        <v>632864.56279306242</v>
      </c>
      <c r="S40" s="41">
        <f t="shared" si="9"/>
        <v>189859.36883791871</v>
      </c>
      <c r="T40" s="41">
        <f t="shared" si="4"/>
        <v>822723.93163098115</v>
      </c>
      <c r="U40" s="41">
        <f t="shared" si="10"/>
        <v>33055.837103560887</v>
      </c>
      <c r="V40" s="41">
        <f t="shared" si="11"/>
        <v>427889.88436727104</v>
      </c>
      <c r="W40" s="41">
        <f t="shared" si="5"/>
        <v>855779.76873454207</v>
      </c>
    </row>
    <row r="41" spans="2:23" x14ac:dyDescent="0.3">
      <c r="B41" s="21">
        <v>35</v>
      </c>
      <c r="C41" s="22">
        <v>9000014888</v>
      </c>
      <c r="D41" s="23" t="s">
        <v>25</v>
      </c>
      <c r="E41" s="52" t="s">
        <v>63</v>
      </c>
      <c r="F41" s="25"/>
      <c r="G41" s="25"/>
      <c r="H41" s="25"/>
      <c r="I41" s="24">
        <v>2</v>
      </c>
      <c r="J41" s="24">
        <v>297.44</v>
      </c>
      <c r="K41" s="25">
        <f t="shared" si="12"/>
        <v>594.88</v>
      </c>
      <c r="L41" s="41">
        <f t="shared" si="13"/>
        <v>144258.4</v>
      </c>
      <c r="M41" s="41">
        <f t="shared" si="6"/>
        <v>288516.8</v>
      </c>
      <c r="N41" s="41">
        <f t="shared" si="14"/>
        <v>10388.38162879379</v>
      </c>
      <c r="O41" s="41">
        <f t="shared" si="7"/>
        <v>35868.621795455249</v>
      </c>
      <c r="P41" s="41">
        <f t="shared" si="8"/>
        <v>38926.250615454621</v>
      </c>
      <c r="Q41" s="41">
        <f t="shared" si="15"/>
        <v>1427.9562376348852</v>
      </c>
      <c r="R41" s="41">
        <f t="shared" si="3"/>
        <v>375128.0102773385</v>
      </c>
      <c r="S41" s="41">
        <f t="shared" si="9"/>
        <v>112538.40308320154</v>
      </c>
      <c r="T41" s="41">
        <f t="shared" si="4"/>
        <v>487666.41336054006</v>
      </c>
      <c r="U41" s="41">
        <f t="shared" si="10"/>
        <v>19593.718987810185</v>
      </c>
      <c r="V41" s="41">
        <f t="shared" si="11"/>
        <v>253630.06617417512</v>
      </c>
      <c r="W41" s="41">
        <f t="shared" si="5"/>
        <v>507260.13234835025</v>
      </c>
    </row>
    <row r="42" spans="2:23" x14ac:dyDescent="0.3">
      <c r="B42" s="21">
        <v>36</v>
      </c>
      <c r="C42" s="22">
        <v>9000014892</v>
      </c>
      <c r="D42" s="23" t="s">
        <v>25</v>
      </c>
      <c r="E42" s="52" t="s">
        <v>64</v>
      </c>
      <c r="F42" s="25"/>
      <c r="G42" s="25"/>
      <c r="H42" s="25"/>
      <c r="I42" s="24">
        <v>2</v>
      </c>
      <c r="J42" s="24">
        <v>370.76</v>
      </c>
      <c r="K42" s="25">
        <f t="shared" si="12"/>
        <v>741.52</v>
      </c>
      <c r="L42" s="41">
        <f t="shared" si="13"/>
        <v>179818.6</v>
      </c>
      <c r="M42" s="41">
        <f t="shared" si="6"/>
        <v>359637.2</v>
      </c>
      <c r="N42" s="41">
        <f t="shared" si="14"/>
        <v>12949.154023304147</v>
      </c>
      <c r="O42" s="41">
        <f t="shared" si="7"/>
        <v>44710.362482796503</v>
      </c>
      <c r="P42" s="41">
        <f t="shared" si="8"/>
        <v>48521.707497935575</v>
      </c>
      <c r="Q42" s="41">
        <f t="shared" si="15"/>
        <v>1779.9524430658621</v>
      </c>
      <c r="R42" s="41">
        <f t="shared" si="3"/>
        <v>467598.37644710211</v>
      </c>
      <c r="S42" s="41">
        <f t="shared" si="9"/>
        <v>140279.51293413062</v>
      </c>
      <c r="T42" s="41">
        <f t="shared" si="4"/>
        <v>607877.88938123267</v>
      </c>
      <c r="U42" s="41">
        <f t="shared" si="10"/>
        <v>24423.639227812346</v>
      </c>
      <c r="V42" s="41">
        <f t="shared" si="11"/>
        <v>316150.76430452248</v>
      </c>
      <c r="W42" s="41">
        <f t="shared" si="5"/>
        <v>632301.52860904497</v>
      </c>
    </row>
    <row r="43" spans="2:23" x14ac:dyDescent="0.3">
      <c r="B43" s="21">
        <v>37</v>
      </c>
      <c r="C43" s="22">
        <v>9000014896</v>
      </c>
      <c r="D43" s="23" t="s">
        <v>25</v>
      </c>
      <c r="E43" s="52" t="s">
        <v>65</v>
      </c>
      <c r="F43" s="25"/>
      <c r="G43" s="25"/>
      <c r="H43" s="25"/>
      <c r="I43" s="24">
        <v>2</v>
      </c>
      <c r="J43" s="34">
        <v>421.72</v>
      </c>
      <c r="K43" s="25">
        <f t="shared" si="12"/>
        <v>843.44</v>
      </c>
      <c r="L43" s="41">
        <f t="shared" si="13"/>
        <v>204534.2</v>
      </c>
      <c r="M43" s="41">
        <f t="shared" si="6"/>
        <v>409068.4</v>
      </c>
      <c r="N43" s="41">
        <f t="shared" si="14"/>
        <v>14728.981645020567</v>
      </c>
      <c r="O43" s="41">
        <f t="shared" si="7"/>
        <v>50855.685797402468</v>
      </c>
      <c r="P43" s="41">
        <f t="shared" si="8"/>
        <v>55190.890295688296</v>
      </c>
      <c r="Q43" s="41">
        <f t="shared" si="15"/>
        <v>2024.6022879753355</v>
      </c>
      <c r="R43" s="41">
        <f t="shared" si="3"/>
        <v>531868.56002608663</v>
      </c>
      <c r="S43" s="41">
        <f t="shared" si="9"/>
        <v>159560.56800782599</v>
      </c>
      <c r="T43" s="41">
        <f t="shared" si="4"/>
        <v>691429.12803391262</v>
      </c>
      <c r="U43" s="41">
        <f t="shared" si="10"/>
        <v>27780.605068381221</v>
      </c>
      <c r="V43" s="41">
        <f t="shared" si="11"/>
        <v>359604.8665511469</v>
      </c>
      <c r="W43" s="41">
        <f t="shared" si="5"/>
        <v>719209.7331022938</v>
      </c>
    </row>
    <row r="44" spans="2:23" x14ac:dyDescent="0.3">
      <c r="B44" s="21">
        <v>38</v>
      </c>
      <c r="C44" s="22">
        <v>9000014900</v>
      </c>
      <c r="D44" s="23" t="s">
        <v>25</v>
      </c>
      <c r="E44" s="52" t="s">
        <v>66</v>
      </c>
      <c r="F44" s="25"/>
      <c r="G44" s="25"/>
      <c r="H44" s="25"/>
      <c r="I44" s="24">
        <v>2</v>
      </c>
      <c r="J44" s="37">
        <v>470.08</v>
      </c>
      <c r="K44" s="38">
        <f t="shared" si="12"/>
        <v>940.16</v>
      </c>
      <c r="L44" s="41">
        <f t="shared" si="13"/>
        <v>227988.8</v>
      </c>
      <c r="M44" s="41">
        <f t="shared" si="6"/>
        <v>455977.6</v>
      </c>
      <c r="N44" s="41">
        <f t="shared" si="14"/>
        <v>16418.001735016758</v>
      </c>
      <c r="O44" s="41">
        <f t="shared" si="7"/>
        <v>56687.472208202009</v>
      </c>
      <c r="P44" s="41">
        <f t="shared" si="8"/>
        <v>61519.808664984237</v>
      </c>
      <c r="Q44" s="41">
        <f t="shared" si="15"/>
        <v>2256.7699979404479</v>
      </c>
      <c r="R44" s="41">
        <f t="shared" si="3"/>
        <v>592859.65260614338</v>
      </c>
      <c r="S44" s="41">
        <f t="shared" si="9"/>
        <v>177857.89578184302</v>
      </c>
      <c r="T44" s="41">
        <f t="shared" si="4"/>
        <v>770717.54838798638</v>
      </c>
      <c r="U44" s="41">
        <f t="shared" si="10"/>
        <v>30966.297141574127</v>
      </c>
      <c r="V44" s="41">
        <f t="shared" si="11"/>
        <v>400841.92276478023</v>
      </c>
      <c r="W44" s="41">
        <f t="shared" si="5"/>
        <v>801683.84552956047</v>
      </c>
    </row>
    <row r="45" spans="2:23" x14ac:dyDescent="0.3">
      <c r="B45" s="21">
        <v>39</v>
      </c>
      <c r="C45" s="22">
        <v>9000014904</v>
      </c>
      <c r="D45" s="23" t="s">
        <v>25</v>
      </c>
      <c r="E45" s="52" t="s">
        <v>67</v>
      </c>
      <c r="F45" s="25"/>
      <c r="G45" s="25"/>
      <c r="H45" s="25"/>
      <c r="I45" s="24">
        <v>2</v>
      </c>
      <c r="J45" s="37">
        <v>484.64</v>
      </c>
      <c r="K45" s="38">
        <f t="shared" si="12"/>
        <v>969.28</v>
      </c>
      <c r="L45" s="41">
        <f t="shared" si="13"/>
        <v>235050.4</v>
      </c>
      <c r="M45" s="41">
        <f t="shared" si="6"/>
        <v>470100.8</v>
      </c>
      <c r="N45" s="41">
        <f t="shared" si="14"/>
        <v>16926.52391265002</v>
      </c>
      <c r="O45" s="41">
        <f t="shared" si="7"/>
        <v>58443.278869517999</v>
      </c>
      <c r="P45" s="41">
        <f t="shared" si="8"/>
        <v>63425.28946434216</v>
      </c>
      <c r="Q45" s="41">
        <f t="shared" si="15"/>
        <v>2326.6699536288688</v>
      </c>
      <c r="R45" s="41">
        <f t="shared" si="3"/>
        <v>611222.56220013904</v>
      </c>
      <c r="S45" s="41">
        <f t="shared" si="9"/>
        <v>183366.76866004171</v>
      </c>
      <c r="T45" s="41">
        <f t="shared" si="4"/>
        <v>794589.33086018078</v>
      </c>
      <c r="U45" s="41">
        <f t="shared" si="10"/>
        <v>31925.430238879533</v>
      </c>
      <c r="V45" s="41">
        <f t="shared" si="11"/>
        <v>413257.38054953015</v>
      </c>
      <c r="W45" s="41">
        <f t="shared" si="5"/>
        <v>826514.7610990603</v>
      </c>
    </row>
    <row r="46" spans="2:23" x14ac:dyDescent="0.3">
      <c r="B46" s="21">
        <v>40</v>
      </c>
      <c r="C46" s="22">
        <v>9000014908</v>
      </c>
      <c r="D46" s="23" t="s">
        <v>25</v>
      </c>
      <c r="E46" s="52" t="s">
        <v>68</v>
      </c>
      <c r="F46" s="25"/>
      <c r="G46" s="25"/>
      <c r="H46" s="25"/>
      <c r="I46" s="24">
        <v>2</v>
      </c>
      <c r="J46" s="37">
        <v>528.84</v>
      </c>
      <c r="K46" s="38">
        <f t="shared" si="12"/>
        <v>1057.68</v>
      </c>
      <c r="L46" s="41">
        <f t="shared" si="13"/>
        <v>256487.40000000002</v>
      </c>
      <c r="M46" s="41">
        <f t="shared" si="6"/>
        <v>512974.80000000005</v>
      </c>
      <c r="N46" s="41">
        <f t="shared" si="14"/>
        <v>18470.251951893857</v>
      </c>
      <c r="O46" s="41">
        <f t="shared" si="7"/>
        <v>63773.406234227274</v>
      </c>
      <c r="P46" s="41">
        <f t="shared" si="8"/>
        <v>69209.784748107268</v>
      </c>
      <c r="Q46" s="41">
        <f t="shared" si="15"/>
        <v>2538.8662476830041</v>
      </c>
      <c r="R46" s="41">
        <f t="shared" si="3"/>
        <v>666967.10918191145</v>
      </c>
      <c r="S46" s="41">
        <f t="shared" si="9"/>
        <v>200090.13275457342</v>
      </c>
      <c r="T46" s="41">
        <f t="shared" si="4"/>
        <v>867057.24193648482</v>
      </c>
      <c r="U46" s="41">
        <f t="shared" si="10"/>
        <v>34837.08428427091</v>
      </c>
      <c r="V46" s="41">
        <f t="shared" si="11"/>
        <v>450947.16311037785</v>
      </c>
      <c r="W46" s="41">
        <f t="shared" si="5"/>
        <v>901894.3262207557</v>
      </c>
    </row>
    <row r="47" spans="2:23" x14ac:dyDescent="0.3">
      <c r="B47" s="21">
        <v>41</v>
      </c>
      <c r="C47" s="22">
        <v>9000026444</v>
      </c>
      <c r="D47" s="23" t="s">
        <v>26</v>
      </c>
      <c r="E47" s="52" t="s">
        <v>69</v>
      </c>
      <c r="F47" s="43"/>
      <c r="G47" s="43"/>
      <c r="H47" s="44"/>
      <c r="I47" s="24">
        <v>2</v>
      </c>
      <c r="J47" s="37">
        <v>445.64</v>
      </c>
      <c r="K47" s="38">
        <f t="shared" si="12"/>
        <v>891.28</v>
      </c>
      <c r="L47" s="41">
        <f t="shared" si="13"/>
        <v>216135.4</v>
      </c>
      <c r="M47" s="41">
        <f t="shared" si="6"/>
        <v>432270.8</v>
      </c>
      <c r="N47" s="41">
        <f t="shared" si="14"/>
        <v>15564.41093684664</v>
      </c>
      <c r="O47" s="41">
        <f t="shared" si="7"/>
        <v>53740.225312421593</v>
      </c>
      <c r="P47" s="41">
        <f t="shared" si="8"/>
        <v>58321.323037490591</v>
      </c>
      <c r="Q47" s="41">
        <f t="shared" si="15"/>
        <v>2139.4379294634555</v>
      </c>
      <c r="R47" s="41">
        <f t="shared" si="3"/>
        <v>562036.1972162223</v>
      </c>
      <c r="S47" s="41">
        <f t="shared" si="9"/>
        <v>168610.85916486668</v>
      </c>
      <c r="T47" s="41">
        <f t="shared" si="4"/>
        <v>730647.05638108891</v>
      </c>
      <c r="U47" s="41">
        <f t="shared" si="10"/>
        <v>29356.323728240073</v>
      </c>
      <c r="V47" s="41">
        <f t="shared" si="11"/>
        <v>380001.6900546645</v>
      </c>
      <c r="W47" s="41">
        <f t="shared" si="5"/>
        <v>760003.38010932901</v>
      </c>
    </row>
    <row r="48" spans="2:23" x14ac:dyDescent="0.3">
      <c r="B48" s="27">
        <v>42</v>
      </c>
      <c r="C48" s="28">
        <v>9000026446</v>
      </c>
      <c r="D48" s="29" t="s">
        <v>25</v>
      </c>
      <c r="E48" s="52" t="s">
        <v>70</v>
      </c>
      <c r="F48" s="44"/>
      <c r="G48" s="44"/>
      <c r="H48" s="45"/>
      <c r="I48" s="50">
        <v>2</v>
      </c>
      <c r="J48" s="37">
        <v>557.96</v>
      </c>
      <c r="K48" s="38">
        <f t="shared" si="12"/>
        <v>1115.92</v>
      </c>
      <c r="L48" s="41">
        <f t="shared" si="13"/>
        <v>270610.60000000003</v>
      </c>
      <c r="M48" s="41">
        <f t="shared" si="6"/>
        <v>541221.20000000007</v>
      </c>
      <c r="N48" s="41">
        <f t="shared" si="14"/>
        <v>19487.296307160381</v>
      </c>
      <c r="O48" s="41">
        <f t="shared" si="7"/>
        <v>67285.019556859261</v>
      </c>
      <c r="P48" s="41">
        <f t="shared" si="8"/>
        <v>73020.746346823114</v>
      </c>
      <c r="Q48" s="41">
        <f t="shared" si="15"/>
        <v>2678.666159059846</v>
      </c>
      <c r="R48" s="41">
        <f t="shared" si="3"/>
        <v>703692.92836990277</v>
      </c>
      <c r="S48" s="41">
        <f t="shared" si="9"/>
        <v>211107.87851097083</v>
      </c>
      <c r="T48" s="41">
        <f t="shared" si="4"/>
        <v>914800.80688087363</v>
      </c>
      <c r="U48" s="41">
        <f t="shared" si="10"/>
        <v>36755.350478881723</v>
      </c>
      <c r="V48" s="41">
        <f t="shared" si="11"/>
        <v>475778.07867987768</v>
      </c>
      <c r="W48" s="41">
        <f t="shared" si="5"/>
        <v>951556.15735975537</v>
      </c>
    </row>
    <row r="49" spans="2:23" x14ac:dyDescent="0.3">
      <c r="B49" s="35">
        <v>43</v>
      </c>
      <c r="C49" s="35">
        <v>9000026448</v>
      </c>
      <c r="D49" s="36" t="s">
        <v>25</v>
      </c>
      <c r="E49" s="52" t="s">
        <v>71</v>
      </c>
      <c r="F49" s="45"/>
      <c r="G49" s="61"/>
      <c r="H49" s="45"/>
      <c r="I49" s="50">
        <v>2</v>
      </c>
      <c r="J49" s="37">
        <v>627.12</v>
      </c>
      <c r="K49" s="38">
        <f t="shared" si="12"/>
        <v>1254.24</v>
      </c>
      <c r="L49" s="41">
        <f t="shared" si="13"/>
        <v>304153.2</v>
      </c>
      <c r="M49" s="41">
        <f t="shared" si="6"/>
        <v>608306.4</v>
      </c>
      <c r="N49" s="41">
        <f t="shared" si="14"/>
        <v>21902.776650918375</v>
      </c>
      <c r="O49" s="41">
        <f t="shared" si="7"/>
        <v>75625.101198110206</v>
      </c>
      <c r="P49" s="41">
        <f t="shared" si="8"/>
        <v>82071.780143773212</v>
      </c>
      <c r="Q49" s="41">
        <f t="shared" si="15"/>
        <v>3010.6909485798456</v>
      </c>
      <c r="R49" s="41">
        <f t="shared" si="3"/>
        <v>790916.74894138158</v>
      </c>
      <c r="S49" s="41">
        <f t="shared" si="9"/>
        <v>237275.02468241446</v>
      </c>
      <c r="T49" s="41">
        <f t="shared" si="4"/>
        <v>1028191.7736237961</v>
      </c>
      <c r="U49" s="41">
        <f t="shared" si="10"/>
        <v>41311.232691082318</v>
      </c>
      <c r="V49" s="41">
        <f t="shared" si="11"/>
        <v>534751.50315743918</v>
      </c>
      <c r="W49" s="41">
        <f t="shared" si="5"/>
        <v>1069503.0063148784</v>
      </c>
    </row>
    <row r="50" spans="2:23" x14ac:dyDescent="0.3">
      <c r="B50" s="35">
        <v>44</v>
      </c>
      <c r="C50" s="35">
        <v>9000026450</v>
      </c>
      <c r="D50" s="36" t="s">
        <v>25</v>
      </c>
      <c r="E50" s="52" t="s">
        <v>72</v>
      </c>
      <c r="F50" s="45"/>
      <c r="G50" s="61"/>
      <c r="H50" s="45"/>
      <c r="I50" s="50">
        <v>2</v>
      </c>
      <c r="J50" s="37">
        <v>717.08</v>
      </c>
      <c r="K50" s="38">
        <f t="shared" si="12"/>
        <v>1434.16</v>
      </c>
      <c r="L50" s="41">
        <f t="shared" si="13"/>
        <v>347783.80000000005</v>
      </c>
      <c r="M50" s="41">
        <f t="shared" si="6"/>
        <v>695567.60000000009</v>
      </c>
      <c r="N50" s="41">
        <f t="shared" si="14"/>
        <v>25044.717248438177</v>
      </c>
      <c r="O50" s="41">
        <f t="shared" si="7"/>
        <v>86473.478069812583</v>
      </c>
      <c r="P50" s="41">
        <f t="shared" si="8"/>
        <v>93844.929368377518</v>
      </c>
      <c r="Q50" s="41">
        <f t="shared" si="15"/>
        <v>3442.5728176547323</v>
      </c>
      <c r="R50" s="41">
        <f t="shared" si="3"/>
        <v>904373.29750428302</v>
      </c>
      <c r="S50" s="41">
        <f t="shared" si="9"/>
        <v>271311.98925128492</v>
      </c>
      <c r="T50" s="41">
        <f t="shared" si="4"/>
        <v>1175685.2867555679</v>
      </c>
      <c r="U50" s="41">
        <f t="shared" si="10"/>
        <v>47237.305042290624</v>
      </c>
      <c r="V50" s="41">
        <f t="shared" si="11"/>
        <v>611461.29589892924</v>
      </c>
      <c r="W50" s="41">
        <f t="shared" si="5"/>
        <v>1222922.5917978585</v>
      </c>
    </row>
    <row r="51" spans="2:23" x14ac:dyDescent="0.3">
      <c r="B51" s="35">
        <v>45</v>
      </c>
      <c r="C51" s="35">
        <v>9000026452</v>
      </c>
      <c r="D51" s="36" t="s">
        <v>25</v>
      </c>
      <c r="E51" s="52" t="s">
        <v>73</v>
      </c>
      <c r="F51" s="45"/>
      <c r="G51" s="61"/>
      <c r="H51" s="45"/>
      <c r="I51" s="50">
        <v>2</v>
      </c>
      <c r="J51" s="37">
        <v>494</v>
      </c>
      <c r="K51" s="38">
        <f t="shared" si="12"/>
        <v>988</v>
      </c>
      <c r="L51" s="41">
        <f t="shared" si="13"/>
        <v>239590</v>
      </c>
      <c r="M51" s="41">
        <f t="shared" si="6"/>
        <v>479180</v>
      </c>
      <c r="N51" s="41">
        <f t="shared" si="14"/>
        <v>17253.431026842834</v>
      </c>
      <c r="O51" s="41">
        <f t="shared" si="7"/>
        <v>59572.011723221141</v>
      </c>
      <c r="P51" s="41">
        <f t="shared" si="8"/>
        <v>64650.241406786539</v>
      </c>
      <c r="Q51" s="41">
        <f t="shared" si="15"/>
        <v>2371.6056394285679</v>
      </c>
      <c r="R51" s="41">
        <f t="shared" si="3"/>
        <v>623027.28979627904</v>
      </c>
      <c r="S51" s="41">
        <f t="shared" si="9"/>
        <v>186908.18693888371</v>
      </c>
      <c r="T51" s="41">
        <f t="shared" si="4"/>
        <v>809935.47673516278</v>
      </c>
      <c r="U51" s="41">
        <f t="shared" si="10"/>
        <v>32542.015801432986</v>
      </c>
      <c r="V51" s="41">
        <f t="shared" si="11"/>
        <v>421238.74626829789</v>
      </c>
      <c r="W51" s="41">
        <f t="shared" si="5"/>
        <v>842477.49253659579</v>
      </c>
    </row>
    <row r="52" spans="2:23" x14ac:dyDescent="0.3">
      <c r="B52" s="51">
        <v>46</v>
      </c>
      <c r="C52" s="31">
        <v>9000026454</v>
      </c>
      <c r="D52" s="32" t="s">
        <v>25</v>
      </c>
      <c r="E52" s="52" t="s">
        <v>74</v>
      </c>
      <c r="F52" s="58"/>
      <c r="G52" s="58"/>
      <c r="H52" s="45"/>
      <c r="I52" s="50">
        <v>2</v>
      </c>
      <c r="J52" s="37">
        <v>721.76</v>
      </c>
      <c r="K52" s="38">
        <f t="shared" si="12"/>
        <v>1443.52</v>
      </c>
      <c r="L52" s="41">
        <f t="shared" si="13"/>
        <v>350053.6</v>
      </c>
      <c r="M52" s="41">
        <f t="shared" si="6"/>
        <v>700107.2</v>
      </c>
      <c r="N52" s="41">
        <f t="shared" si="14"/>
        <v>25208.170805534581</v>
      </c>
      <c r="O52" s="41">
        <f t="shared" si="7"/>
        <v>87037.84449666414</v>
      </c>
      <c r="P52" s="41">
        <f t="shared" si="8"/>
        <v>94457.405339599689</v>
      </c>
      <c r="Q52" s="41">
        <f t="shared" si="15"/>
        <v>3465.0406605545813</v>
      </c>
      <c r="R52" s="41">
        <f t="shared" si="3"/>
        <v>910275.66130235291</v>
      </c>
      <c r="S52" s="41">
        <f t="shared" si="9"/>
        <v>273082.69839070586</v>
      </c>
      <c r="T52" s="41">
        <f t="shared" si="4"/>
        <v>1183358.3596930588</v>
      </c>
      <c r="U52" s="41">
        <f t="shared" si="10"/>
        <v>47545.597823567354</v>
      </c>
      <c r="V52" s="41">
        <f t="shared" si="11"/>
        <v>615451.97875831311</v>
      </c>
      <c r="W52" s="41">
        <f t="shared" si="5"/>
        <v>1230903.9575166262</v>
      </c>
    </row>
    <row r="53" spans="2:23" x14ac:dyDescent="0.3">
      <c r="B53" s="21">
        <v>47</v>
      </c>
      <c r="C53" s="22">
        <v>9000028662</v>
      </c>
      <c r="D53" s="23" t="s">
        <v>27</v>
      </c>
      <c r="E53" s="52" t="s">
        <v>75</v>
      </c>
      <c r="F53" s="25"/>
      <c r="G53" s="25"/>
      <c r="H53" s="57"/>
      <c r="I53" s="24">
        <v>2</v>
      </c>
      <c r="J53" s="37">
        <v>263.64</v>
      </c>
      <c r="K53" s="38">
        <f t="shared" si="12"/>
        <v>527.28</v>
      </c>
      <c r="L53" s="41">
        <f t="shared" si="13"/>
        <v>127865.4</v>
      </c>
      <c r="M53" s="41">
        <f t="shared" si="6"/>
        <v>255730.8</v>
      </c>
      <c r="N53" s="41">
        <f t="shared" si="14"/>
        <v>9207.8837164308588</v>
      </c>
      <c r="O53" s="41">
        <f t="shared" si="7"/>
        <v>31792.642045971701</v>
      </c>
      <c r="P53" s="41">
        <f t="shared" si="8"/>
        <v>34502.813045516603</v>
      </c>
      <c r="Q53" s="41">
        <f t="shared" si="15"/>
        <v>1265.6884833581937</v>
      </c>
      <c r="R53" s="41">
        <f t="shared" si="3"/>
        <v>332499.82729127735</v>
      </c>
      <c r="S53" s="41">
        <f t="shared" si="9"/>
        <v>99749.948187383197</v>
      </c>
      <c r="T53" s="41">
        <f t="shared" si="4"/>
        <v>432249.77547866054</v>
      </c>
      <c r="U53" s="41">
        <f t="shared" si="10"/>
        <v>17367.160011922657</v>
      </c>
      <c r="V53" s="41">
        <f t="shared" si="11"/>
        <v>224808.46774529159</v>
      </c>
      <c r="W53" s="41">
        <f t="shared" si="5"/>
        <v>449616.93549058319</v>
      </c>
    </row>
    <row r="54" spans="2:23" x14ac:dyDescent="0.3">
      <c r="B54" s="21">
        <v>48</v>
      </c>
      <c r="C54" s="22">
        <v>9000028289</v>
      </c>
      <c r="D54" s="23" t="s">
        <v>27</v>
      </c>
      <c r="E54" s="52" t="s">
        <v>76</v>
      </c>
      <c r="F54" s="25"/>
      <c r="G54" s="25"/>
      <c r="H54" s="25"/>
      <c r="I54" s="24">
        <v>2</v>
      </c>
      <c r="J54" s="37">
        <v>263.64</v>
      </c>
      <c r="K54" s="38">
        <f t="shared" si="12"/>
        <v>527.28</v>
      </c>
      <c r="L54" s="41">
        <f t="shared" si="13"/>
        <v>127865.4</v>
      </c>
      <c r="M54" s="41">
        <f t="shared" si="6"/>
        <v>255730.8</v>
      </c>
      <c r="N54" s="41">
        <f t="shared" si="14"/>
        <v>9207.8837164308588</v>
      </c>
      <c r="O54" s="41">
        <f t="shared" si="7"/>
        <v>31792.642045971701</v>
      </c>
      <c r="P54" s="41">
        <f t="shared" si="8"/>
        <v>34502.813045516603</v>
      </c>
      <c r="Q54" s="41">
        <f t="shared" si="15"/>
        <v>1265.6884833581937</v>
      </c>
      <c r="R54" s="41">
        <f t="shared" si="3"/>
        <v>332499.82729127735</v>
      </c>
      <c r="S54" s="41">
        <f t="shared" si="9"/>
        <v>99749.948187383197</v>
      </c>
      <c r="T54" s="41">
        <f t="shared" si="4"/>
        <v>432249.77547866054</v>
      </c>
      <c r="U54" s="41">
        <f t="shared" si="10"/>
        <v>17367.160011922657</v>
      </c>
      <c r="V54" s="41">
        <f t="shared" si="11"/>
        <v>224808.46774529159</v>
      </c>
      <c r="W54" s="41">
        <f t="shared" si="5"/>
        <v>449616.93549058319</v>
      </c>
    </row>
    <row r="55" spans="2:23" x14ac:dyDescent="0.3">
      <c r="B55" s="21">
        <v>49</v>
      </c>
      <c r="C55" s="22">
        <v>9000028663</v>
      </c>
      <c r="D55" s="23" t="s">
        <v>27</v>
      </c>
      <c r="E55" s="52" t="s">
        <v>77</v>
      </c>
      <c r="F55" s="25"/>
      <c r="G55" s="25"/>
      <c r="H55" s="25"/>
      <c r="I55" s="24">
        <v>2</v>
      </c>
      <c r="J55" s="37">
        <v>281.83999999999997</v>
      </c>
      <c r="K55" s="38">
        <f t="shared" si="12"/>
        <v>563.67999999999995</v>
      </c>
      <c r="L55" s="41">
        <f t="shared" si="13"/>
        <v>136692.4</v>
      </c>
      <c r="M55" s="41">
        <f t="shared" si="6"/>
        <v>273384.8</v>
      </c>
      <c r="N55" s="41">
        <f t="shared" si="14"/>
        <v>9843.5364384724362</v>
      </c>
      <c r="O55" s="41">
        <f t="shared" si="7"/>
        <v>33987.400372616692</v>
      </c>
      <c r="P55" s="41">
        <f t="shared" si="8"/>
        <v>36884.664044714002</v>
      </c>
      <c r="Q55" s="41">
        <f t="shared" si="15"/>
        <v>1353.0634279687199</v>
      </c>
      <c r="R55" s="41">
        <f t="shared" si="3"/>
        <v>355453.46428377187</v>
      </c>
      <c r="S55" s="41">
        <f t="shared" si="9"/>
        <v>106636.03928513156</v>
      </c>
      <c r="T55" s="41">
        <f t="shared" si="4"/>
        <v>462089.50356890343</v>
      </c>
      <c r="U55" s="41">
        <f t="shared" si="10"/>
        <v>18566.076383554406</v>
      </c>
      <c r="V55" s="41">
        <f t="shared" si="11"/>
        <v>240327.7899762289</v>
      </c>
      <c r="W55" s="41">
        <f t="shared" si="5"/>
        <v>480655.5799524578</v>
      </c>
    </row>
    <row r="56" spans="2:23" x14ac:dyDescent="0.3">
      <c r="B56" s="21">
        <v>50</v>
      </c>
      <c r="C56" s="22">
        <v>9000028236</v>
      </c>
      <c r="D56" s="23" t="s">
        <v>27</v>
      </c>
      <c r="E56" s="52" t="s">
        <v>78</v>
      </c>
      <c r="F56" s="25"/>
      <c r="G56" s="25"/>
      <c r="H56" s="25"/>
      <c r="I56" s="24">
        <v>2</v>
      </c>
      <c r="J56" s="33">
        <v>281.83999999999997</v>
      </c>
      <c r="K56" s="25">
        <f t="shared" si="12"/>
        <v>563.67999999999995</v>
      </c>
      <c r="L56" s="41">
        <f t="shared" si="13"/>
        <v>136692.4</v>
      </c>
      <c r="M56" s="41">
        <f t="shared" si="6"/>
        <v>273384.8</v>
      </c>
      <c r="N56" s="41">
        <f t="shared" si="14"/>
        <v>9843.5364384724362</v>
      </c>
      <c r="O56" s="41">
        <f t="shared" si="7"/>
        <v>33987.400372616692</v>
      </c>
      <c r="P56" s="41">
        <f t="shared" si="8"/>
        <v>36884.664044714002</v>
      </c>
      <c r="Q56" s="41">
        <f t="shared" si="15"/>
        <v>1353.0634279687199</v>
      </c>
      <c r="R56" s="41">
        <f t="shared" si="3"/>
        <v>355453.46428377187</v>
      </c>
      <c r="S56" s="41">
        <f t="shared" si="9"/>
        <v>106636.03928513156</v>
      </c>
      <c r="T56" s="41">
        <f t="shared" si="4"/>
        <v>462089.50356890343</v>
      </c>
      <c r="U56" s="41">
        <f t="shared" si="10"/>
        <v>18566.076383554406</v>
      </c>
      <c r="V56" s="41">
        <f t="shared" si="11"/>
        <v>240327.7899762289</v>
      </c>
      <c r="W56" s="41">
        <f t="shared" si="5"/>
        <v>480655.5799524578</v>
      </c>
    </row>
    <row r="57" spans="2:23" x14ac:dyDescent="0.3">
      <c r="B57" s="21">
        <v>51</v>
      </c>
      <c r="C57" s="22">
        <v>9000023070</v>
      </c>
      <c r="D57" s="23" t="s">
        <v>27</v>
      </c>
      <c r="E57" s="52" t="s">
        <v>79</v>
      </c>
      <c r="F57" s="25"/>
      <c r="G57" s="25"/>
      <c r="H57" s="25"/>
      <c r="I57" s="24">
        <v>2</v>
      </c>
      <c r="J57" s="24">
        <v>927.68</v>
      </c>
      <c r="K57" s="25">
        <f t="shared" si="12"/>
        <v>1855.36</v>
      </c>
      <c r="L57" s="41">
        <f t="shared" si="13"/>
        <v>449924.8</v>
      </c>
      <c r="M57" s="41">
        <f t="shared" si="6"/>
        <v>899849.6</v>
      </c>
      <c r="N57" s="41">
        <f t="shared" si="14"/>
        <v>32400.127317776434</v>
      </c>
      <c r="O57" s="41">
        <f t="shared" si="7"/>
        <v>111869.96727813316</v>
      </c>
      <c r="P57" s="41">
        <f t="shared" si="8"/>
        <v>121406.34807337596</v>
      </c>
      <c r="Q57" s="41">
        <f t="shared" si="15"/>
        <v>4453.6257481479633</v>
      </c>
      <c r="R57" s="41">
        <f t="shared" si="3"/>
        <v>1169979.6684174335</v>
      </c>
      <c r="S57" s="41">
        <f t="shared" si="9"/>
        <v>350993.90052523004</v>
      </c>
      <c r="T57" s="41">
        <f t="shared" si="4"/>
        <v>1520973.5689426635</v>
      </c>
      <c r="U57" s="41">
        <f t="shared" si="10"/>
        <v>61110.480199743644</v>
      </c>
      <c r="V57" s="41">
        <f t="shared" si="11"/>
        <v>791042.02457120363</v>
      </c>
      <c r="W57" s="41">
        <f t="shared" si="5"/>
        <v>1582084.0491424073</v>
      </c>
    </row>
    <row r="58" spans="2:23" x14ac:dyDescent="0.3">
      <c r="B58" s="21">
        <v>52</v>
      </c>
      <c r="C58" s="22">
        <v>9000017228</v>
      </c>
      <c r="D58" s="23" t="s">
        <v>27</v>
      </c>
      <c r="E58" s="52" t="s">
        <v>80</v>
      </c>
      <c r="F58" s="25"/>
      <c r="G58" s="25"/>
      <c r="H58" s="25"/>
      <c r="I58" s="24">
        <v>2</v>
      </c>
      <c r="J58" s="25" t="s">
        <v>22</v>
      </c>
      <c r="K58" s="25">
        <f t="shared" si="12"/>
        <v>2072.7199999999998</v>
      </c>
      <c r="L58" s="41">
        <f t="shared" si="13"/>
        <v>502634.6</v>
      </c>
      <c r="M58" s="41">
        <f t="shared" si="6"/>
        <v>1005269.2</v>
      </c>
      <c r="N58" s="41">
        <f t="shared" si="14"/>
        <v>36195.882143681854</v>
      </c>
      <c r="O58" s="41">
        <f t="shared" si="7"/>
        <v>124975.80985724181</v>
      </c>
      <c r="P58" s="41">
        <f t="shared" si="8"/>
        <v>135629.40118286901</v>
      </c>
      <c r="Q58" s="41">
        <f t="shared" si="15"/>
        <v>4975.3789888222482</v>
      </c>
      <c r="R58" s="41">
        <f t="shared" si="3"/>
        <v>1307045.6721726148</v>
      </c>
      <c r="S58" s="41">
        <f t="shared" si="9"/>
        <v>392113.70165178442</v>
      </c>
      <c r="T58" s="41">
        <f t="shared" si="4"/>
        <v>1699159.3738243992</v>
      </c>
      <c r="U58" s="41">
        <f t="shared" si="10"/>
        <v>68269.723676058871</v>
      </c>
      <c r="V58" s="41">
        <f t="shared" si="11"/>
        <v>883714.54875022906</v>
      </c>
      <c r="W58" s="41">
        <f t="shared" si="5"/>
        <v>1767429.0975004581</v>
      </c>
    </row>
    <row r="59" spans="2:23" x14ac:dyDescent="0.3">
      <c r="B59" s="21">
        <v>53</v>
      </c>
      <c r="C59" s="22">
        <v>9000023071</v>
      </c>
      <c r="D59" s="23" t="s">
        <v>27</v>
      </c>
      <c r="E59" s="52" t="s">
        <v>81</v>
      </c>
      <c r="F59" s="25"/>
      <c r="G59" s="25"/>
      <c r="H59" s="25"/>
      <c r="I59" s="24">
        <v>2</v>
      </c>
      <c r="J59" s="25" t="s">
        <v>23</v>
      </c>
      <c r="K59" s="25">
        <f t="shared" si="12"/>
        <v>2137.1999999999998</v>
      </c>
      <c r="L59" s="41">
        <f t="shared" si="13"/>
        <v>518270.99999999994</v>
      </c>
      <c r="M59" s="41">
        <f t="shared" si="6"/>
        <v>1036541.9999999999</v>
      </c>
      <c r="N59" s="41">
        <f t="shared" si="14"/>
        <v>37321.89553701265</v>
      </c>
      <c r="O59" s="41">
        <f t="shared" si="7"/>
        <v>128863.66746444149</v>
      </c>
      <c r="P59" s="41">
        <f t="shared" si="8"/>
        <v>139848.68009573297</v>
      </c>
      <c r="Q59" s="41">
        <f t="shared" si="15"/>
        <v>5130.1574621323225</v>
      </c>
      <c r="R59" s="41">
        <f t="shared" si="3"/>
        <v>1347706.4005593192</v>
      </c>
      <c r="S59" s="41">
        <f t="shared" si="9"/>
        <v>404311.92016779573</v>
      </c>
      <c r="T59" s="41">
        <f t="shared" si="4"/>
        <v>1752018.320727115</v>
      </c>
      <c r="U59" s="41">
        <f t="shared" si="10"/>
        <v>70393.518391520833</v>
      </c>
      <c r="V59" s="41">
        <f t="shared" si="11"/>
        <v>911205.91955931787</v>
      </c>
      <c r="W59" s="41">
        <f t="shared" si="5"/>
        <v>1822411.8391186357</v>
      </c>
    </row>
    <row r="60" spans="2:23" x14ac:dyDescent="0.3">
      <c r="B60" s="21">
        <v>54</v>
      </c>
      <c r="C60" s="22">
        <v>9000011782</v>
      </c>
      <c r="D60" s="23" t="s">
        <v>25</v>
      </c>
      <c r="E60" s="52" t="s">
        <v>82</v>
      </c>
      <c r="F60" s="25"/>
      <c r="G60" s="25"/>
      <c r="H60" s="25"/>
      <c r="I60" s="24">
        <v>1</v>
      </c>
      <c r="J60" s="24">
        <v>334.88</v>
      </c>
      <c r="K60" s="25">
        <f t="shared" si="12"/>
        <v>334.88</v>
      </c>
      <c r="L60" s="41">
        <f t="shared" si="13"/>
        <v>162416.79999999999</v>
      </c>
      <c r="M60" s="41">
        <f t="shared" si="6"/>
        <v>162416.79999999999</v>
      </c>
      <c r="N60" s="41">
        <f t="shared" si="14"/>
        <v>5848.0050427825172</v>
      </c>
      <c r="O60" s="41">
        <f t="shared" si="7"/>
        <v>20191.776605133899</v>
      </c>
      <c r="P60" s="41">
        <f t="shared" si="8"/>
        <v>21913.029192616064</v>
      </c>
      <c r="Q60" s="41">
        <f t="shared" si="15"/>
        <v>803.84949041684092</v>
      </c>
      <c r="R60" s="41">
        <f t="shared" si="3"/>
        <v>211173.46033094931</v>
      </c>
      <c r="S60" s="41">
        <f t="shared" si="9"/>
        <v>63352.038099284793</v>
      </c>
      <c r="T60" s="41">
        <f t="shared" si="4"/>
        <v>274525.49843023409</v>
      </c>
      <c r="U60" s="41">
        <f t="shared" si="10"/>
        <v>11030.030619012025</v>
      </c>
      <c r="V60" s="41">
        <f t="shared" si="11"/>
        <v>285555.52904924611</v>
      </c>
      <c r="W60" s="41">
        <f t="shared" si="5"/>
        <v>285555.52904924611</v>
      </c>
    </row>
    <row r="61" spans="2:23" ht="27.6" x14ac:dyDescent="0.3">
      <c r="B61" s="27">
        <v>55</v>
      </c>
      <c r="C61" s="22">
        <v>9000011787</v>
      </c>
      <c r="D61" s="23" t="s">
        <v>25</v>
      </c>
      <c r="E61" s="52" t="s">
        <v>83</v>
      </c>
      <c r="F61" s="25"/>
      <c r="G61" s="25"/>
      <c r="H61" s="25"/>
      <c r="I61" s="24">
        <v>1</v>
      </c>
      <c r="J61" s="24">
        <v>358.28</v>
      </c>
      <c r="K61" s="25">
        <f t="shared" si="12"/>
        <v>358.28</v>
      </c>
      <c r="L61" s="41">
        <f t="shared" si="13"/>
        <v>173765.8</v>
      </c>
      <c r="M61" s="41">
        <f t="shared" si="6"/>
        <v>173765.8</v>
      </c>
      <c r="N61" s="41">
        <f t="shared" si="14"/>
        <v>6256.6389355235324</v>
      </c>
      <c r="O61" s="41">
        <f t="shared" si="7"/>
        <v>21602.692672262823</v>
      </c>
      <c r="P61" s="41">
        <f t="shared" si="8"/>
        <v>23444.219120671536</v>
      </c>
      <c r="Q61" s="41">
        <f t="shared" si="15"/>
        <v>860.01909766646486</v>
      </c>
      <c r="R61" s="41">
        <f t="shared" si="3"/>
        <v>225929.36982612434</v>
      </c>
      <c r="S61" s="41">
        <f t="shared" si="9"/>
        <v>67778.810947837293</v>
      </c>
      <c r="T61" s="41">
        <f t="shared" si="4"/>
        <v>293708.18077396165</v>
      </c>
      <c r="U61" s="41">
        <f t="shared" si="10"/>
        <v>11800.762572203857</v>
      </c>
      <c r="V61" s="41">
        <f t="shared" si="11"/>
        <v>305508.94334616553</v>
      </c>
      <c r="W61" s="41">
        <f t="shared" si="5"/>
        <v>305508.94334616553</v>
      </c>
    </row>
    <row r="62" spans="2:23" x14ac:dyDescent="0.3">
      <c r="B62" s="21">
        <v>56</v>
      </c>
      <c r="C62" s="22">
        <v>9000020899</v>
      </c>
      <c r="D62" s="23" t="s">
        <v>25</v>
      </c>
      <c r="E62" s="52" t="s">
        <v>84</v>
      </c>
      <c r="F62" s="25"/>
      <c r="G62" s="25"/>
      <c r="H62" s="25"/>
      <c r="I62" s="24">
        <v>1</v>
      </c>
      <c r="J62" s="24">
        <v>376.48</v>
      </c>
      <c r="K62" s="25">
        <f t="shared" si="12"/>
        <v>376.48</v>
      </c>
      <c r="L62" s="41">
        <f t="shared" si="13"/>
        <v>182592.80000000002</v>
      </c>
      <c r="M62" s="41">
        <f t="shared" si="6"/>
        <v>182592.80000000002</v>
      </c>
      <c r="N62" s="41">
        <f t="shared" si="14"/>
        <v>6574.465296544322</v>
      </c>
      <c r="O62" s="41">
        <f t="shared" si="7"/>
        <v>22700.071835585317</v>
      </c>
      <c r="P62" s="41">
        <f t="shared" si="8"/>
        <v>24635.144620270239</v>
      </c>
      <c r="Q62" s="41">
        <f t="shared" si="15"/>
        <v>903.70656997172807</v>
      </c>
      <c r="R62" s="41">
        <f t="shared" si="3"/>
        <v>237406.1883223716</v>
      </c>
      <c r="S62" s="41">
        <f t="shared" si="9"/>
        <v>71221.85649671148</v>
      </c>
      <c r="T62" s="41">
        <f t="shared" si="4"/>
        <v>308628.04481908306</v>
      </c>
      <c r="U62" s="41">
        <f t="shared" si="10"/>
        <v>12400.220758019725</v>
      </c>
      <c r="V62" s="41">
        <f t="shared" si="11"/>
        <v>321028.26557710278</v>
      </c>
      <c r="W62" s="41">
        <f t="shared" si="5"/>
        <v>321028.26557710278</v>
      </c>
    </row>
    <row r="63" spans="2:23" x14ac:dyDescent="0.3">
      <c r="B63" s="21">
        <v>57</v>
      </c>
      <c r="C63" s="22">
        <v>9000020900</v>
      </c>
      <c r="D63" s="23" t="s">
        <v>25</v>
      </c>
      <c r="E63" s="52" t="s">
        <v>85</v>
      </c>
      <c r="F63" s="25"/>
      <c r="G63" s="25"/>
      <c r="H63" s="25"/>
      <c r="I63" s="24">
        <v>1</v>
      </c>
      <c r="J63" s="24">
        <v>392.08</v>
      </c>
      <c r="K63" s="25">
        <f t="shared" si="12"/>
        <v>392.08</v>
      </c>
      <c r="L63" s="41">
        <f t="shared" si="13"/>
        <v>190158.8</v>
      </c>
      <c r="M63" s="41">
        <f t="shared" si="6"/>
        <v>190158.8</v>
      </c>
      <c r="N63" s="41">
        <f t="shared" si="14"/>
        <v>6846.8878917049979</v>
      </c>
      <c r="O63" s="41">
        <f t="shared" si="7"/>
        <v>23640.682547004599</v>
      </c>
      <c r="P63" s="41">
        <f t="shared" si="8"/>
        <v>25655.937905640549</v>
      </c>
      <c r="Q63" s="41">
        <f t="shared" si="15"/>
        <v>941.15297480481058</v>
      </c>
      <c r="R63" s="41">
        <f t="shared" si="3"/>
        <v>247243.46131915494</v>
      </c>
      <c r="S63" s="41">
        <f t="shared" si="9"/>
        <v>74173.03839574648</v>
      </c>
      <c r="T63" s="41">
        <f t="shared" si="4"/>
        <v>321416.49971490144</v>
      </c>
      <c r="U63" s="41">
        <f t="shared" si="10"/>
        <v>12914.042060147625</v>
      </c>
      <c r="V63" s="41">
        <f t="shared" si="11"/>
        <v>334330.54177504906</v>
      </c>
      <c r="W63" s="41">
        <f t="shared" si="5"/>
        <v>334330.54177504906</v>
      </c>
    </row>
    <row r="64" spans="2:23" x14ac:dyDescent="0.3">
      <c r="B64" s="21">
        <v>58</v>
      </c>
      <c r="C64" s="22">
        <v>9000011801</v>
      </c>
      <c r="D64" s="23" t="s">
        <v>25</v>
      </c>
      <c r="E64" s="52" t="s">
        <v>86</v>
      </c>
      <c r="F64" s="25"/>
      <c r="G64" s="25"/>
      <c r="H64" s="25"/>
      <c r="I64" s="24">
        <v>1</v>
      </c>
      <c r="J64" s="24">
        <v>421.2</v>
      </c>
      <c r="K64" s="25">
        <f t="shared" si="12"/>
        <v>421.2</v>
      </c>
      <c r="L64" s="41">
        <f t="shared" si="13"/>
        <v>204282</v>
      </c>
      <c r="M64" s="41">
        <f t="shared" si="6"/>
        <v>204282</v>
      </c>
      <c r="N64" s="41">
        <f t="shared" si="14"/>
        <v>7355.4100693382607</v>
      </c>
      <c r="O64" s="41">
        <f t="shared" si="7"/>
        <v>25396.489208320589</v>
      </c>
      <c r="P64" s="41">
        <f t="shared" si="8"/>
        <v>27561.418704998468</v>
      </c>
      <c r="Q64" s="41">
        <f t="shared" si="15"/>
        <v>1011.0529304932317</v>
      </c>
      <c r="R64" s="41">
        <f t="shared" si="3"/>
        <v>265606.37091315055</v>
      </c>
      <c r="S64" s="41">
        <f t="shared" si="9"/>
        <v>79681.911273945167</v>
      </c>
      <c r="T64" s="41">
        <f t="shared" si="4"/>
        <v>345288.28218709573</v>
      </c>
      <c r="U64" s="41">
        <f t="shared" si="10"/>
        <v>13873.175157453021</v>
      </c>
      <c r="V64" s="41">
        <f t="shared" si="11"/>
        <v>359161.45734454878</v>
      </c>
      <c r="W64" s="41">
        <f t="shared" si="5"/>
        <v>359161.45734454878</v>
      </c>
    </row>
    <row r="65" spans="2:23" x14ac:dyDescent="0.3">
      <c r="B65" s="21">
        <v>59</v>
      </c>
      <c r="C65" s="22">
        <v>9000011807</v>
      </c>
      <c r="D65" s="23" t="s">
        <v>25</v>
      </c>
      <c r="E65" s="52" t="s">
        <v>87</v>
      </c>
      <c r="F65" s="25"/>
      <c r="G65" s="25"/>
      <c r="H65" s="25"/>
      <c r="I65" s="24">
        <v>1</v>
      </c>
      <c r="J65" s="24">
        <v>424.84</v>
      </c>
      <c r="K65" s="25">
        <f t="shared" si="12"/>
        <v>424.84</v>
      </c>
      <c r="L65" s="41">
        <f t="shared" si="13"/>
        <v>206047.4</v>
      </c>
      <c r="M65" s="41">
        <f t="shared" si="6"/>
        <v>206047.4</v>
      </c>
      <c r="N65" s="41">
        <f t="shared" si="14"/>
        <v>7418.9753415424175</v>
      </c>
      <c r="O65" s="41">
        <f t="shared" si="7"/>
        <v>25615.965040985087</v>
      </c>
      <c r="P65" s="41">
        <f t="shared" si="8"/>
        <v>27799.60380491821</v>
      </c>
      <c r="Q65" s="41">
        <f t="shared" si="15"/>
        <v>1019.7904249542843</v>
      </c>
      <c r="R65" s="41">
        <f t="shared" si="3"/>
        <v>267901.73461239995</v>
      </c>
      <c r="S65" s="41">
        <f t="shared" si="9"/>
        <v>80370.520383719981</v>
      </c>
      <c r="T65" s="41">
        <f t="shared" si="4"/>
        <v>348272.25499611994</v>
      </c>
      <c r="U65" s="41">
        <f t="shared" si="10"/>
        <v>13993.066794616185</v>
      </c>
      <c r="V65" s="41">
        <f t="shared" si="11"/>
        <v>362265.32179073611</v>
      </c>
      <c r="W65" s="41">
        <f t="shared" si="5"/>
        <v>362265.32179073611</v>
      </c>
    </row>
    <row r="66" spans="2:23" x14ac:dyDescent="0.3">
      <c r="B66" s="21">
        <v>60</v>
      </c>
      <c r="C66" s="31">
        <v>9000011811</v>
      </c>
      <c r="D66" s="32" t="s">
        <v>25</v>
      </c>
      <c r="E66" s="52" t="s">
        <v>88</v>
      </c>
      <c r="F66" s="57"/>
      <c r="G66" s="57"/>
      <c r="H66" s="57"/>
      <c r="I66" s="24">
        <v>1</v>
      </c>
      <c r="J66" s="33">
        <v>523.64</v>
      </c>
      <c r="K66" s="25">
        <f t="shared" si="12"/>
        <v>523.64</v>
      </c>
      <c r="L66" s="41">
        <f t="shared" si="13"/>
        <v>253965.4</v>
      </c>
      <c r="M66" s="41">
        <f t="shared" si="6"/>
        <v>253965.4</v>
      </c>
      <c r="N66" s="41">
        <f t="shared" si="14"/>
        <v>9144.3184442267011</v>
      </c>
      <c r="O66" s="41">
        <f t="shared" si="7"/>
        <v>31573.166213307206</v>
      </c>
      <c r="P66" s="41">
        <f t="shared" si="8"/>
        <v>34264.627945596862</v>
      </c>
      <c r="Q66" s="41">
        <f t="shared" si="15"/>
        <v>1256.9509888971411</v>
      </c>
      <c r="R66" s="41">
        <f t="shared" si="3"/>
        <v>330204.4635920279</v>
      </c>
      <c r="S66" s="41">
        <f t="shared" si="9"/>
        <v>99061.339077608369</v>
      </c>
      <c r="T66" s="41">
        <f t="shared" si="4"/>
        <v>429265.80266963626</v>
      </c>
      <c r="U66" s="41">
        <f t="shared" si="10"/>
        <v>17247.268374759486</v>
      </c>
      <c r="V66" s="41">
        <f t="shared" si="11"/>
        <v>446513.07104439574</v>
      </c>
      <c r="W66" s="41">
        <f t="shared" si="5"/>
        <v>446513.07104439574</v>
      </c>
    </row>
    <row r="67" spans="2:23" x14ac:dyDescent="0.3">
      <c r="B67" s="21">
        <v>61</v>
      </c>
      <c r="C67" s="43"/>
      <c r="D67" s="23" t="s">
        <v>28</v>
      </c>
      <c r="E67" s="52" t="s">
        <v>89</v>
      </c>
      <c r="F67" s="25"/>
      <c r="G67" s="25"/>
      <c r="H67" s="25"/>
      <c r="I67" s="24">
        <v>2</v>
      </c>
      <c r="J67" s="24">
        <v>236.6</v>
      </c>
      <c r="K67" s="25">
        <f t="shared" si="12"/>
        <v>473.2</v>
      </c>
      <c r="L67" s="41">
        <f t="shared" si="13"/>
        <v>114751</v>
      </c>
      <c r="M67" s="41">
        <f t="shared" si="6"/>
        <v>229502</v>
      </c>
      <c r="N67" s="41">
        <f t="shared" si="14"/>
        <v>8263.4853865405148</v>
      </c>
      <c r="O67" s="41">
        <f t="shared" si="7"/>
        <v>28531.858246384858</v>
      </c>
      <c r="P67" s="41">
        <f t="shared" si="8"/>
        <v>30964.06298956618</v>
      </c>
      <c r="Q67" s="41">
        <f t="shared" si="15"/>
        <v>1135.8742799368404</v>
      </c>
      <c r="R67" s="41">
        <f t="shared" si="3"/>
        <v>298397.28090242838</v>
      </c>
      <c r="S67" s="41">
        <f t="shared" si="9"/>
        <v>89519.18427072851</v>
      </c>
      <c r="T67" s="41">
        <f t="shared" si="4"/>
        <v>387916.46517315687</v>
      </c>
      <c r="U67" s="41">
        <f t="shared" si="10"/>
        <v>15585.912831212645</v>
      </c>
      <c r="V67" s="41">
        <f t="shared" si="11"/>
        <v>201751.18900218475</v>
      </c>
      <c r="W67" s="41">
        <f t="shared" si="5"/>
        <v>403502.3780043695</v>
      </c>
    </row>
    <row r="68" spans="2:23" x14ac:dyDescent="0.3">
      <c r="B68" s="21">
        <v>62</v>
      </c>
      <c r="C68" s="43"/>
      <c r="D68" s="23" t="s">
        <v>28</v>
      </c>
      <c r="E68" s="52" t="s">
        <v>90</v>
      </c>
      <c r="F68" s="25"/>
      <c r="G68" s="25"/>
      <c r="H68" s="25"/>
      <c r="I68" s="24">
        <v>2</v>
      </c>
      <c r="J68" s="24">
        <v>275.60000000000002</v>
      </c>
      <c r="K68" s="25">
        <f t="shared" si="12"/>
        <v>551.20000000000005</v>
      </c>
      <c r="L68" s="41">
        <f t="shared" si="13"/>
        <v>133666</v>
      </c>
      <c r="M68" s="41">
        <f t="shared" si="6"/>
        <v>267332</v>
      </c>
      <c r="N68" s="41">
        <f t="shared" si="14"/>
        <v>9625.598362343897</v>
      </c>
      <c r="O68" s="41">
        <f t="shared" si="7"/>
        <v>33234.911803481271</v>
      </c>
      <c r="P68" s="41">
        <f t="shared" si="8"/>
        <v>36068.029416417754</v>
      </c>
      <c r="Q68" s="41">
        <f t="shared" si="15"/>
        <v>1323.1063041022537</v>
      </c>
      <c r="R68" s="41">
        <f t="shared" si="3"/>
        <v>347583.64588634518</v>
      </c>
      <c r="S68" s="41">
        <f t="shared" si="9"/>
        <v>104275.09376590356</v>
      </c>
      <c r="T68" s="41">
        <f t="shared" si="4"/>
        <v>451858.73965224874</v>
      </c>
      <c r="U68" s="41">
        <f t="shared" si="10"/>
        <v>18155.019341852094</v>
      </c>
      <c r="V68" s="41">
        <f t="shared" si="11"/>
        <v>235006.87949705042</v>
      </c>
      <c r="W68" s="41">
        <f t="shared" si="5"/>
        <v>470013.75899410085</v>
      </c>
    </row>
    <row r="69" spans="2:23" x14ac:dyDescent="0.3">
      <c r="B69" s="27">
        <v>63</v>
      </c>
      <c r="C69" s="43"/>
      <c r="D69" s="23" t="s">
        <v>28</v>
      </c>
      <c r="E69" s="23" t="s">
        <v>91</v>
      </c>
      <c r="F69" s="25"/>
      <c r="G69" s="25"/>
      <c r="H69" s="25"/>
      <c r="I69" s="24">
        <v>2</v>
      </c>
      <c r="J69" s="24">
        <v>367.64</v>
      </c>
      <c r="K69" s="25">
        <f t="shared" si="12"/>
        <v>735.28</v>
      </c>
      <c r="L69" s="41">
        <f t="shared" si="13"/>
        <v>178305.4</v>
      </c>
      <c r="M69" s="41">
        <f t="shared" si="6"/>
        <v>356610.8</v>
      </c>
      <c r="N69" s="41">
        <f t="shared" si="14"/>
        <v>12840.184985239875</v>
      </c>
      <c r="O69" s="41">
        <f t="shared" si="7"/>
        <v>44334.118198228782</v>
      </c>
      <c r="P69" s="41">
        <f t="shared" si="8"/>
        <v>48113.390183787451</v>
      </c>
      <c r="Q69" s="41">
        <f t="shared" si="15"/>
        <v>1764.973881132629</v>
      </c>
      <c r="R69" s="41">
        <f t="shared" si="3"/>
        <v>463663.46724838868</v>
      </c>
      <c r="S69" s="41">
        <f t="shared" si="9"/>
        <v>139099.04017451659</v>
      </c>
      <c r="T69" s="41">
        <f t="shared" si="4"/>
        <v>602762.5074229053</v>
      </c>
      <c r="U69" s="41">
        <f t="shared" si="10"/>
        <v>24218.110706961183</v>
      </c>
      <c r="V69" s="41">
        <f t="shared" si="11"/>
        <v>313490.30906493322</v>
      </c>
      <c r="W69" s="41">
        <f t="shared" si="5"/>
        <v>626980.61812986643</v>
      </c>
    </row>
    <row r="70" spans="2:23" x14ac:dyDescent="0.3">
      <c r="B70" s="21">
        <v>64</v>
      </c>
      <c r="C70" s="43"/>
      <c r="D70" s="23" t="s">
        <v>28</v>
      </c>
      <c r="E70" s="23" t="s">
        <v>92</v>
      </c>
      <c r="F70" s="25"/>
      <c r="G70" s="25"/>
      <c r="H70" s="25"/>
      <c r="I70" s="24">
        <v>2</v>
      </c>
      <c r="J70" s="24">
        <v>224.64</v>
      </c>
      <c r="K70" s="25">
        <f t="shared" si="12"/>
        <v>449.28</v>
      </c>
      <c r="L70" s="41">
        <f t="shared" si="13"/>
        <v>108950.39999999999</v>
      </c>
      <c r="M70" s="41">
        <f t="shared" si="6"/>
        <v>217900.79999999999</v>
      </c>
      <c r="N70" s="41">
        <f t="shared" si="14"/>
        <v>7845.7707406274776</v>
      </c>
      <c r="O70" s="41">
        <f t="shared" si="7"/>
        <v>27089.588488875295</v>
      </c>
      <c r="P70" s="41">
        <f t="shared" si="8"/>
        <v>29398.846618665033</v>
      </c>
      <c r="Q70" s="41">
        <f t="shared" si="15"/>
        <v>1078.4564591927804</v>
      </c>
      <c r="R70" s="41">
        <f t="shared" si="3"/>
        <v>283313.46230736061</v>
      </c>
      <c r="S70" s="41">
        <f t="shared" si="9"/>
        <v>84994.038692208182</v>
      </c>
      <c r="T70" s="41">
        <f t="shared" si="4"/>
        <v>368307.50099956879</v>
      </c>
      <c r="U70" s="41">
        <f t="shared" si="10"/>
        <v>14798.053501283219</v>
      </c>
      <c r="V70" s="41">
        <f t="shared" si="11"/>
        <v>191552.77725042601</v>
      </c>
      <c r="W70" s="41">
        <f t="shared" si="5"/>
        <v>383105.55450085201</v>
      </c>
    </row>
    <row r="71" spans="2:23" x14ac:dyDescent="0.3">
      <c r="B71" s="21">
        <v>65</v>
      </c>
      <c r="C71" s="43"/>
      <c r="D71" s="23" t="s">
        <v>28</v>
      </c>
      <c r="E71" s="23" t="s">
        <v>93</v>
      </c>
      <c r="F71" s="25"/>
      <c r="G71" s="25"/>
      <c r="H71" s="25"/>
      <c r="I71" s="24">
        <v>2</v>
      </c>
      <c r="J71" s="24">
        <v>249.6</v>
      </c>
      <c r="K71" s="25">
        <f t="shared" si="12"/>
        <v>499.2</v>
      </c>
      <c r="L71" s="41">
        <f t="shared" ref="L71:L87" si="16">J71*$J$2</f>
        <v>121056</v>
      </c>
      <c r="M71" s="41">
        <f t="shared" si="6"/>
        <v>242112</v>
      </c>
      <c r="N71" s="41">
        <f t="shared" ref="N71:N87" si="17">M71*$L$4</f>
        <v>8717.523045141641</v>
      </c>
      <c r="O71" s="41">
        <f t="shared" si="7"/>
        <v>30099.542765416994</v>
      </c>
      <c r="P71" s="41">
        <f t="shared" si="8"/>
        <v>32665.385131850042</v>
      </c>
      <c r="Q71" s="41">
        <f t="shared" ref="Q71:Q87" si="18">M71*$N$3</f>
        <v>1198.2849546586449</v>
      </c>
      <c r="R71" s="41">
        <f t="shared" ref="R71:R87" si="19">M71+N71+O71+P71+Q71</f>
        <v>314792.73589706729</v>
      </c>
      <c r="S71" s="41">
        <f t="shared" si="9"/>
        <v>94437.820769120182</v>
      </c>
      <c r="T71" s="41">
        <f t="shared" ref="T71:T87" si="20">R71+S71</f>
        <v>409230.55666618748</v>
      </c>
      <c r="U71" s="41">
        <f t="shared" si="10"/>
        <v>16442.281668092455</v>
      </c>
      <c r="V71" s="41">
        <f t="shared" si="11"/>
        <v>212836.41916713997</v>
      </c>
      <c r="W71" s="41">
        <f t="shared" ref="W71:W87" si="21">T71+U71</f>
        <v>425672.83833427995</v>
      </c>
    </row>
    <row r="72" spans="2:23" x14ac:dyDescent="0.3">
      <c r="B72" s="21">
        <v>66</v>
      </c>
      <c r="C72" s="43"/>
      <c r="D72" s="23" t="s">
        <v>28</v>
      </c>
      <c r="E72" s="23" t="s">
        <v>94</v>
      </c>
      <c r="F72" s="25"/>
      <c r="G72" s="25"/>
      <c r="H72" s="25"/>
      <c r="I72" s="24">
        <v>2</v>
      </c>
      <c r="J72" s="24">
        <v>275.60000000000002</v>
      </c>
      <c r="K72" s="25">
        <f t="shared" si="12"/>
        <v>551.20000000000005</v>
      </c>
      <c r="L72" s="41">
        <f t="shared" si="16"/>
        <v>133666</v>
      </c>
      <c r="M72" s="41">
        <f t="shared" ref="M72:M87" si="22">L72*I72</f>
        <v>267332</v>
      </c>
      <c r="N72" s="41">
        <f t="shared" si="17"/>
        <v>9625.598362343897</v>
      </c>
      <c r="O72" s="41">
        <f t="shared" ref="O72:O87" si="23">(M72+N72)*$O$5</f>
        <v>33234.911803481271</v>
      </c>
      <c r="P72" s="41">
        <f t="shared" ref="P72:P87" si="24">(M72+O72)*$P$5</f>
        <v>36068.029416417754</v>
      </c>
      <c r="Q72" s="41">
        <f t="shared" si="18"/>
        <v>1323.1063041022537</v>
      </c>
      <c r="R72" s="41">
        <f t="shared" si="19"/>
        <v>347583.64588634518</v>
      </c>
      <c r="S72" s="41">
        <f t="shared" ref="S72:S87" si="25">R72*$S$5</f>
        <v>104275.09376590356</v>
      </c>
      <c r="T72" s="41">
        <f t="shared" si="20"/>
        <v>451858.73965224874</v>
      </c>
      <c r="U72" s="41">
        <f t="shared" ref="U72:U87" si="26">T72*12%-P72</f>
        <v>18155.019341852094</v>
      </c>
      <c r="V72" s="41">
        <f t="shared" ref="V72:V87" si="27">W72/I72</f>
        <v>235006.87949705042</v>
      </c>
      <c r="W72" s="41">
        <f t="shared" si="21"/>
        <v>470013.75899410085</v>
      </c>
    </row>
    <row r="73" spans="2:23" x14ac:dyDescent="0.3">
      <c r="B73" s="21">
        <v>67</v>
      </c>
      <c r="C73" s="43"/>
      <c r="D73" s="23" t="s">
        <v>28</v>
      </c>
      <c r="E73" s="23" t="s">
        <v>95</v>
      </c>
      <c r="F73" s="25"/>
      <c r="G73" s="25"/>
      <c r="H73" s="25"/>
      <c r="I73" s="24">
        <v>2</v>
      </c>
      <c r="J73" s="24">
        <v>323.95999999999998</v>
      </c>
      <c r="K73" s="25">
        <f t="shared" ref="K73:K87" si="28">I73*J73</f>
        <v>647.91999999999996</v>
      </c>
      <c r="L73" s="41">
        <f t="shared" si="16"/>
        <v>157120.59999999998</v>
      </c>
      <c r="M73" s="41">
        <f t="shared" si="22"/>
        <v>314241.19999999995</v>
      </c>
      <c r="N73" s="41">
        <f t="shared" si="17"/>
        <v>11314.618452340088</v>
      </c>
      <c r="O73" s="41">
        <f t="shared" si="23"/>
        <v>39066.698214280805</v>
      </c>
      <c r="P73" s="41">
        <f t="shared" si="24"/>
        <v>42396.947785713695</v>
      </c>
      <c r="Q73" s="41">
        <f t="shared" si="18"/>
        <v>1555.2740140673659</v>
      </c>
      <c r="R73" s="41">
        <f t="shared" si="19"/>
        <v>408574.73846640193</v>
      </c>
      <c r="S73" s="41">
        <f t="shared" si="25"/>
        <v>122572.42153992057</v>
      </c>
      <c r="T73" s="41">
        <f t="shared" si="20"/>
        <v>531147.16000632255</v>
      </c>
      <c r="U73" s="41">
        <f t="shared" si="26"/>
        <v>21340.711415045007</v>
      </c>
      <c r="V73" s="41">
        <f t="shared" si="27"/>
        <v>276243.93571068376</v>
      </c>
      <c r="W73" s="41">
        <f t="shared" si="21"/>
        <v>552487.87142136751</v>
      </c>
    </row>
    <row r="74" spans="2:23" x14ac:dyDescent="0.3">
      <c r="B74" s="21">
        <v>68</v>
      </c>
      <c r="C74" s="43"/>
      <c r="D74" s="23" t="s">
        <v>28</v>
      </c>
      <c r="E74" s="23" t="s">
        <v>96</v>
      </c>
      <c r="F74" s="25"/>
      <c r="G74" s="25"/>
      <c r="H74" s="25"/>
      <c r="I74" s="24">
        <v>2</v>
      </c>
      <c r="J74" s="24">
        <v>343.72</v>
      </c>
      <c r="K74" s="25">
        <f t="shared" si="28"/>
        <v>687.44</v>
      </c>
      <c r="L74" s="41">
        <f t="shared" si="16"/>
        <v>166704.20000000001</v>
      </c>
      <c r="M74" s="41">
        <f t="shared" si="22"/>
        <v>333408.40000000002</v>
      </c>
      <c r="N74" s="41">
        <f t="shared" si="17"/>
        <v>12004.755693413803</v>
      </c>
      <c r="O74" s="41">
        <f t="shared" si="23"/>
        <v>41449.578683209656</v>
      </c>
      <c r="P74" s="41">
        <f t="shared" si="24"/>
        <v>44982.957441985163</v>
      </c>
      <c r="Q74" s="41">
        <f t="shared" si="18"/>
        <v>1650.138239644509</v>
      </c>
      <c r="R74" s="41">
        <f t="shared" si="19"/>
        <v>433495.83005825314</v>
      </c>
      <c r="S74" s="41">
        <f t="shared" si="25"/>
        <v>130048.74901747593</v>
      </c>
      <c r="T74" s="41">
        <f t="shared" si="20"/>
        <v>563544.57907572901</v>
      </c>
      <c r="U74" s="41">
        <f t="shared" si="26"/>
        <v>22642.392047102308</v>
      </c>
      <c r="V74" s="41">
        <f t="shared" si="27"/>
        <v>293093.48556141567</v>
      </c>
      <c r="W74" s="41">
        <f t="shared" si="21"/>
        <v>586186.97112283134</v>
      </c>
    </row>
    <row r="75" spans="2:23" x14ac:dyDescent="0.3">
      <c r="B75" s="21">
        <v>69</v>
      </c>
      <c r="C75" s="43"/>
      <c r="D75" s="23" t="s">
        <v>28</v>
      </c>
      <c r="E75" s="23" t="s">
        <v>97</v>
      </c>
      <c r="F75" s="25"/>
      <c r="G75" s="25"/>
      <c r="H75" s="25"/>
      <c r="I75" s="24">
        <v>2</v>
      </c>
      <c r="J75" s="24">
        <v>204.36</v>
      </c>
      <c r="K75" s="25">
        <f t="shared" si="28"/>
        <v>408.72</v>
      </c>
      <c r="L75" s="41">
        <f t="shared" si="16"/>
        <v>99114.6</v>
      </c>
      <c r="M75" s="41">
        <f t="shared" si="22"/>
        <v>198229.2</v>
      </c>
      <c r="N75" s="41">
        <f t="shared" si="17"/>
        <v>7137.4719932097196</v>
      </c>
      <c r="O75" s="41">
        <f t="shared" si="23"/>
        <v>24644.000639185164</v>
      </c>
      <c r="P75" s="41">
        <f t="shared" si="24"/>
        <v>26744.784076702221</v>
      </c>
      <c r="Q75" s="41">
        <f t="shared" si="18"/>
        <v>981.09580662676558</v>
      </c>
      <c r="R75" s="41">
        <f t="shared" si="19"/>
        <v>257736.55251572389</v>
      </c>
      <c r="S75" s="41">
        <f t="shared" si="25"/>
        <v>77320.965754717166</v>
      </c>
      <c r="T75" s="41">
        <f t="shared" si="20"/>
        <v>335057.51827044104</v>
      </c>
      <c r="U75" s="41">
        <f t="shared" si="26"/>
        <v>13462.118115750702</v>
      </c>
      <c r="V75" s="41">
        <f t="shared" si="27"/>
        <v>174259.81819309588</v>
      </c>
      <c r="W75" s="41">
        <f t="shared" si="21"/>
        <v>348519.63638619176</v>
      </c>
    </row>
    <row r="76" spans="2:23" x14ac:dyDescent="0.3">
      <c r="B76" s="21">
        <v>70</v>
      </c>
      <c r="C76" s="43"/>
      <c r="D76" s="23" t="s">
        <v>28</v>
      </c>
      <c r="E76" s="23" t="s">
        <v>98</v>
      </c>
      <c r="F76" s="25"/>
      <c r="G76" s="25"/>
      <c r="H76" s="25"/>
      <c r="I76" s="24">
        <v>2</v>
      </c>
      <c r="J76" s="24">
        <v>237.64</v>
      </c>
      <c r="K76" s="25">
        <f t="shared" si="28"/>
        <v>475.28</v>
      </c>
      <c r="L76" s="41">
        <f t="shared" si="16"/>
        <v>115255.4</v>
      </c>
      <c r="M76" s="41">
        <f t="shared" si="22"/>
        <v>230510.8</v>
      </c>
      <c r="N76" s="41">
        <f t="shared" si="17"/>
        <v>8299.8083992286047</v>
      </c>
      <c r="O76" s="41">
        <f t="shared" si="23"/>
        <v>28657.273007907432</v>
      </c>
      <c r="P76" s="41">
        <f t="shared" si="24"/>
        <v>31100.168760948891</v>
      </c>
      <c r="Q76" s="41">
        <f t="shared" si="18"/>
        <v>1140.8671339145849</v>
      </c>
      <c r="R76" s="41">
        <f t="shared" si="19"/>
        <v>299708.91730199952</v>
      </c>
      <c r="S76" s="41">
        <f t="shared" si="25"/>
        <v>89912.675190599854</v>
      </c>
      <c r="T76" s="41">
        <f t="shared" si="20"/>
        <v>389621.59249259939</v>
      </c>
      <c r="U76" s="41">
        <f t="shared" si="26"/>
        <v>15654.422338163033</v>
      </c>
      <c r="V76" s="41">
        <f t="shared" si="27"/>
        <v>202638.0074153812</v>
      </c>
      <c r="W76" s="41">
        <f t="shared" si="21"/>
        <v>405276.0148307624</v>
      </c>
    </row>
    <row r="77" spans="2:23" x14ac:dyDescent="0.3">
      <c r="B77" s="27">
        <v>71</v>
      </c>
      <c r="C77" s="43"/>
      <c r="D77" s="23" t="s">
        <v>28</v>
      </c>
      <c r="E77" s="23" t="s">
        <v>99</v>
      </c>
      <c r="F77" s="25"/>
      <c r="G77" s="25"/>
      <c r="H77" s="25"/>
      <c r="I77" s="24">
        <v>2</v>
      </c>
      <c r="J77" s="24">
        <v>253.24</v>
      </c>
      <c r="K77" s="25">
        <f t="shared" si="28"/>
        <v>506.48</v>
      </c>
      <c r="L77" s="41">
        <f t="shared" si="16"/>
        <v>122821.40000000001</v>
      </c>
      <c r="M77" s="41">
        <f t="shared" si="22"/>
        <v>245642.80000000002</v>
      </c>
      <c r="N77" s="41">
        <f t="shared" si="17"/>
        <v>8844.6535895499583</v>
      </c>
      <c r="O77" s="41">
        <f t="shared" si="23"/>
        <v>30538.494430745995</v>
      </c>
      <c r="P77" s="41">
        <f t="shared" si="24"/>
        <v>33141.755331689521</v>
      </c>
      <c r="Q77" s="41">
        <f t="shared" si="18"/>
        <v>1215.7599435807501</v>
      </c>
      <c r="R77" s="41">
        <f t="shared" si="19"/>
        <v>319383.46329556633</v>
      </c>
      <c r="S77" s="41">
        <f t="shared" si="25"/>
        <v>95815.038988669898</v>
      </c>
      <c r="T77" s="41">
        <f t="shared" si="20"/>
        <v>415198.50228423625</v>
      </c>
      <c r="U77" s="41">
        <f t="shared" si="26"/>
        <v>16682.06494241883</v>
      </c>
      <c r="V77" s="41">
        <f t="shared" si="27"/>
        <v>215940.28361332754</v>
      </c>
      <c r="W77" s="41">
        <f t="shared" si="21"/>
        <v>431880.56722665508</v>
      </c>
    </row>
    <row r="78" spans="2:23" x14ac:dyDescent="0.3">
      <c r="B78" s="21">
        <v>72</v>
      </c>
      <c r="C78" s="43"/>
      <c r="D78" s="23" t="s">
        <v>28</v>
      </c>
      <c r="E78" s="23" t="s">
        <v>100</v>
      </c>
      <c r="F78" s="25"/>
      <c r="G78" s="25"/>
      <c r="H78" s="25"/>
      <c r="I78" s="24">
        <v>2</v>
      </c>
      <c r="J78" s="24">
        <v>305.76</v>
      </c>
      <c r="K78" s="25">
        <f t="shared" si="28"/>
        <v>611.52</v>
      </c>
      <c r="L78" s="41">
        <f t="shared" si="16"/>
        <v>148293.6</v>
      </c>
      <c r="M78" s="41">
        <f t="shared" si="22"/>
        <v>296587.2</v>
      </c>
      <c r="N78" s="41">
        <f t="shared" si="17"/>
        <v>10678.965730298512</v>
      </c>
      <c r="O78" s="41">
        <f t="shared" si="23"/>
        <v>36871.939887635817</v>
      </c>
      <c r="P78" s="41">
        <f t="shared" si="24"/>
        <v>40015.096786516297</v>
      </c>
      <c r="Q78" s="41">
        <f t="shared" si="18"/>
        <v>1467.8990694568402</v>
      </c>
      <c r="R78" s="41">
        <f t="shared" si="19"/>
        <v>385621.10147390747</v>
      </c>
      <c r="S78" s="41">
        <f t="shared" si="25"/>
        <v>115686.33044217224</v>
      </c>
      <c r="T78" s="41">
        <f t="shared" si="20"/>
        <v>501307.43191607972</v>
      </c>
      <c r="U78" s="41">
        <f t="shared" si="26"/>
        <v>20141.795043413265</v>
      </c>
      <c r="V78" s="41">
        <f t="shared" si="27"/>
        <v>260724.61347974651</v>
      </c>
      <c r="W78" s="41">
        <f t="shared" si="21"/>
        <v>521449.22695949301</v>
      </c>
    </row>
    <row r="79" spans="2:23" x14ac:dyDescent="0.3">
      <c r="B79" s="21">
        <v>73</v>
      </c>
      <c r="C79" s="43"/>
      <c r="D79" s="23" t="s">
        <v>28</v>
      </c>
      <c r="E79" s="23" t="s">
        <v>101</v>
      </c>
      <c r="F79" s="25"/>
      <c r="G79" s="25"/>
      <c r="H79" s="25"/>
      <c r="I79" s="24">
        <v>2</v>
      </c>
      <c r="J79" s="24">
        <v>353.08</v>
      </c>
      <c r="K79" s="25">
        <f t="shared" si="28"/>
        <v>706.16</v>
      </c>
      <c r="L79" s="41">
        <f t="shared" si="16"/>
        <v>171243.8</v>
      </c>
      <c r="M79" s="41">
        <f t="shared" si="22"/>
        <v>342487.6</v>
      </c>
      <c r="N79" s="41">
        <f t="shared" si="17"/>
        <v>12331.662807606614</v>
      </c>
      <c r="O79" s="41">
        <f t="shared" si="23"/>
        <v>42578.311536912792</v>
      </c>
      <c r="P79" s="41">
        <f t="shared" si="24"/>
        <v>46207.909384429535</v>
      </c>
      <c r="Q79" s="41">
        <f t="shared" si="18"/>
        <v>1695.073925444208</v>
      </c>
      <c r="R79" s="41">
        <f t="shared" si="19"/>
        <v>445300.55765439314</v>
      </c>
      <c r="S79" s="41">
        <f t="shared" si="25"/>
        <v>133590.16729631793</v>
      </c>
      <c r="T79" s="41">
        <f t="shared" si="20"/>
        <v>578890.72495071101</v>
      </c>
      <c r="U79" s="41">
        <f t="shared" si="26"/>
        <v>23258.977609655783</v>
      </c>
      <c r="V79" s="41">
        <f t="shared" si="27"/>
        <v>301074.85128018341</v>
      </c>
      <c r="W79" s="41">
        <f t="shared" si="21"/>
        <v>602149.70256036683</v>
      </c>
    </row>
    <row r="80" spans="2:23" x14ac:dyDescent="0.3">
      <c r="B80" s="27">
        <v>74</v>
      </c>
      <c r="C80" s="44"/>
      <c r="D80" s="23" t="s">
        <v>28</v>
      </c>
      <c r="E80" s="29" t="s">
        <v>102</v>
      </c>
      <c r="F80" s="55"/>
      <c r="G80" s="55"/>
      <c r="H80" s="55"/>
      <c r="I80" s="34">
        <v>2</v>
      </c>
      <c r="J80" s="34">
        <v>414.44</v>
      </c>
      <c r="K80" s="25">
        <f t="shared" si="28"/>
        <v>828.88</v>
      </c>
      <c r="L80" s="41">
        <f t="shared" si="16"/>
        <v>201003.4</v>
      </c>
      <c r="M80" s="41">
        <f t="shared" si="22"/>
        <v>402006.8</v>
      </c>
      <c r="N80" s="41">
        <f t="shared" si="17"/>
        <v>14474.720556203934</v>
      </c>
      <c r="O80" s="41">
        <f t="shared" si="23"/>
        <v>49977.782466744466</v>
      </c>
      <c r="P80" s="41">
        <f t="shared" si="24"/>
        <v>54238.149896009338</v>
      </c>
      <c r="Q80" s="41">
        <f t="shared" si="18"/>
        <v>1989.652310131125</v>
      </c>
      <c r="R80" s="41">
        <f t="shared" si="19"/>
        <v>522687.10522908886</v>
      </c>
      <c r="S80" s="41">
        <f t="shared" si="25"/>
        <v>156806.13156872665</v>
      </c>
      <c r="T80" s="41">
        <f t="shared" si="20"/>
        <v>679493.23679781554</v>
      </c>
      <c r="U80" s="41">
        <f t="shared" si="26"/>
        <v>27301.038519728529</v>
      </c>
      <c r="V80" s="41">
        <f t="shared" si="27"/>
        <v>353397.13765877206</v>
      </c>
      <c r="W80" s="41">
        <f t="shared" si="21"/>
        <v>706794.27531754412</v>
      </c>
    </row>
    <row r="81" spans="2:23" x14ac:dyDescent="0.3">
      <c r="B81" s="35">
        <v>75</v>
      </c>
      <c r="C81" s="45"/>
      <c r="D81" s="23" t="s">
        <v>28</v>
      </c>
      <c r="E81" s="36" t="s">
        <v>103</v>
      </c>
      <c r="F81" s="56"/>
      <c r="G81" s="56"/>
      <c r="H81" s="56"/>
      <c r="I81" s="37">
        <v>2</v>
      </c>
      <c r="J81" s="37">
        <v>235.56</v>
      </c>
      <c r="K81" s="38">
        <f t="shared" si="28"/>
        <v>471.12</v>
      </c>
      <c r="L81" s="41">
        <f t="shared" si="16"/>
        <v>114246.6</v>
      </c>
      <c r="M81" s="41">
        <f t="shared" si="22"/>
        <v>228493.2</v>
      </c>
      <c r="N81" s="41">
        <f t="shared" si="17"/>
        <v>8227.1623738524249</v>
      </c>
      <c r="O81" s="41">
        <f t="shared" si="23"/>
        <v>28406.443484862291</v>
      </c>
      <c r="P81" s="41">
        <f t="shared" si="24"/>
        <v>30827.957218183474</v>
      </c>
      <c r="Q81" s="41">
        <f t="shared" si="18"/>
        <v>1130.8814259590961</v>
      </c>
      <c r="R81" s="41">
        <f t="shared" si="19"/>
        <v>297085.64450285735</v>
      </c>
      <c r="S81" s="41">
        <f t="shared" si="25"/>
        <v>89125.693350857196</v>
      </c>
      <c r="T81" s="41">
        <f t="shared" si="20"/>
        <v>386211.33785371453</v>
      </c>
      <c r="U81" s="41">
        <f t="shared" si="26"/>
        <v>15517.403324262268</v>
      </c>
      <c r="V81" s="41">
        <f t="shared" si="27"/>
        <v>200864.37058898841</v>
      </c>
      <c r="W81" s="41">
        <f t="shared" si="21"/>
        <v>401728.74117797683</v>
      </c>
    </row>
    <row r="82" spans="2:23" x14ac:dyDescent="0.3">
      <c r="B82" s="35">
        <v>76</v>
      </c>
      <c r="C82" s="35"/>
      <c r="D82" s="23" t="s">
        <v>28</v>
      </c>
      <c r="E82" s="36" t="s">
        <v>104</v>
      </c>
      <c r="F82" s="56"/>
      <c r="G82" s="56"/>
      <c r="H82" s="56"/>
      <c r="I82" s="37">
        <v>2</v>
      </c>
      <c r="J82" s="37">
        <v>293.8</v>
      </c>
      <c r="K82" s="38">
        <f t="shared" si="28"/>
        <v>587.6</v>
      </c>
      <c r="L82" s="41">
        <f t="shared" si="16"/>
        <v>142493</v>
      </c>
      <c r="M82" s="41">
        <f t="shared" si="22"/>
        <v>284986</v>
      </c>
      <c r="N82" s="41">
        <f t="shared" si="17"/>
        <v>10261.251084385474</v>
      </c>
      <c r="O82" s="41">
        <f t="shared" si="23"/>
        <v>35429.670130126258</v>
      </c>
      <c r="P82" s="41">
        <f t="shared" si="24"/>
        <v>38449.880415615145</v>
      </c>
      <c r="Q82" s="41">
        <f t="shared" si="18"/>
        <v>1410.4812487127799</v>
      </c>
      <c r="R82" s="41">
        <f t="shared" si="19"/>
        <v>370537.2828788397</v>
      </c>
      <c r="S82" s="41">
        <f t="shared" si="25"/>
        <v>111161.18486365191</v>
      </c>
      <c r="T82" s="41">
        <f t="shared" si="20"/>
        <v>481698.46774249163</v>
      </c>
      <c r="U82" s="41">
        <f t="shared" si="26"/>
        <v>19353.93571348385</v>
      </c>
      <c r="V82" s="41">
        <f t="shared" si="27"/>
        <v>250526.20172798773</v>
      </c>
      <c r="W82" s="41">
        <f t="shared" si="21"/>
        <v>501052.40345597547</v>
      </c>
    </row>
    <row r="83" spans="2:23" x14ac:dyDescent="0.3">
      <c r="B83" s="35">
        <v>77</v>
      </c>
      <c r="C83" s="35"/>
      <c r="D83" s="23" t="s">
        <v>28</v>
      </c>
      <c r="E83" s="36" t="s">
        <v>105</v>
      </c>
      <c r="F83" s="56"/>
      <c r="G83" s="56"/>
      <c r="H83" s="56"/>
      <c r="I83" s="37">
        <v>2</v>
      </c>
      <c r="J83" s="37">
        <v>341.64</v>
      </c>
      <c r="K83" s="38">
        <f t="shared" si="28"/>
        <v>683.28</v>
      </c>
      <c r="L83" s="41">
        <f t="shared" si="16"/>
        <v>165695.4</v>
      </c>
      <c r="M83" s="41">
        <f t="shared" si="22"/>
        <v>331390.8</v>
      </c>
      <c r="N83" s="41">
        <f t="shared" si="17"/>
        <v>11932.109668037621</v>
      </c>
      <c r="O83" s="41">
        <f t="shared" si="23"/>
        <v>41198.749160164509</v>
      </c>
      <c r="P83" s="41">
        <f t="shared" si="24"/>
        <v>44710.745899219735</v>
      </c>
      <c r="Q83" s="41">
        <f t="shared" si="18"/>
        <v>1640.1525316890202</v>
      </c>
      <c r="R83" s="41">
        <f t="shared" si="19"/>
        <v>430872.55725911085</v>
      </c>
      <c r="S83" s="41">
        <f t="shared" si="25"/>
        <v>129261.76717773324</v>
      </c>
      <c r="T83" s="41">
        <f t="shared" si="20"/>
        <v>560134.32443684409</v>
      </c>
      <c r="U83" s="41">
        <f t="shared" si="26"/>
        <v>22505.373033201555</v>
      </c>
      <c r="V83" s="41">
        <f t="shared" si="27"/>
        <v>291319.84873502282</v>
      </c>
      <c r="W83" s="41">
        <f t="shared" si="21"/>
        <v>582639.69747004565</v>
      </c>
    </row>
    <row r="84" spans="2:23" x14ac:dyDescent="0.3">
      <c r="B84" s="35">
        <v>78</v>
      </c>
      <c r="C84" s="35"/>
      <c r="D84" s="23" t="s">
        <v>28</v>
      </c>
      <c r="E84" s="36" t="s">
        <v>106</v>
      </c>
      <c r="F84" s="56"/>
      <c r="G84" s="56"/>
      <c r="H84" s="56"/>
      <c r="I84" s="37">
        <v>2</v>
      </c>
      <c r="J84" s="37">
        <v>357.76</v>
      </c>
      <c r="K84" s="38">
        <f t="shared" si="28"/>
        <v>715.52</v>
      </c>
      <c r="L84" s="41">
        <f t="shared" si="16"/>
        <v>173513.60000000001</v>
      </c>
      <c r="M84" s="41">
        <f t="shared" si="22"/>
        <v>347027.20000000001</v>
      </c>
      <c r="N84" s="41">
        <f t="shared" si="17"/>
        <v>12495.116364703021</v>
      </c>
      <c r="O84" s="41">
        <f t="shared" si="23"/>
        <v>43142.677963764363</v>
      </c>
      <c r="P84" s="41">
        <f t="shared" si="24"/>
        <v>46820.385355651721</v>
      </c>
      <c r="Q84" s="41">
        <f t="shared" si="18"/>
        <v>1717.5417683440578</v>
      </c>
      <c r="R84" s="41">
        <f t="shared" si="19"/>
        <v>451202.9214524632</v>
      </c>
      <c r="S84" s="41">
        <f t="shared" si="25"/>
        <v>135360.87643573896</v>
      </c>
      <c r="T84" s="41">
        <f t="shared" si="20"/>
        <v>586563.79788820213</v>
      </c>
      <c r="U84" s="41">
        <f t="shared" si="26"/>
        <v>23567.270390932528</v>
      </c>
      <c r="V84" s="41">
        <f t="shared" si="27"/>
        <v>305065.53413956735</v>
      </c>
      <c r="W84" s="41">
        <f t="shared" si="21"/>
        <v>610131.06827913469</v>
      </c>
    </row>
    <row r="85" spans="2:23" x14ac:dyDescent="0.3">
      <c r="B85" s="35">
        <v>79</v>
      </c>
      <c r="C85" s="35"/>
      <c r="D85" s="23" t="s">
        <v>28</v>
      </c>
      <c r="E85" s="36" t="s">
        <v>107</v>
      </c>
      <c r="F85" s="56"/>
      <c r="G85" s="56"/>
      <c r="H85" s="56"/>
      <c r="I85" s="37">
        <v>2</v>
      </c>
      <c r="J85" s="37">
        <v>426.92</v>
      </c>
      <c r="K85" s="38">
        <f t="shared" si="28"/>
        <v>853.84</v>
      </c>
      <c r="L85" s="41">
        <f t="shared" si="16"/>
        <v>207056.2</v>
      </c>
      <c r="M85" s="41">
        <f t="shared" si="22"/>
        <v>414112.4</v>
      </c>
      <c r="N85" s="41">
        <f t="shared" si="17"/>
        <v>14910.596708461017</v>
      </c>
      <c r="O85" s="41">
        <f t="shared" si="23"/>
        <v>51482.759605015322</v>
      </c>
      <c r="P85" s="41">
        <f t="shared" si="24"/>
        <v>55871.41915260184</v>
      </c>
      <c r="Q85" s="41">
        <f t="shared" si="18"/>
        <v>2049.5665578640574</v>
      </c>
      <c r="R85" s="41">
        <f t="shared" si="19"/>
        <v>538426.74202394229</v>
      </c>
      <c r="S85" s="41">
        <f t="shared" si="25"/>
        <v>161528.02260718268</v>
      </c>
      <c r="T85" s="41">
        <f t="shared" si="20"/>
        <v>699954.76463112491</v>
      </c>
      <c r="U85" s="41">
        <f t="shared" si="26"/>
        <v>28123.152603133145</v>
      </c>
      <c r="V85" s="41">
        <f t="shared" si="27"/>
        <v>364038.95861712901</v>
      </c>
      <c r="W85" s="41">
        <f t="shared" si="21"/>
        <v>728077.91723425803</v>
      </c>
    </row>
    <row r="86" spans="2:23" x14ac:dyDescent="0.3">
      <c r="B86" s="35">
        <v>80</v>
      </c>
      <c r="C86" s="35"/>
      <c r="D86" s="23" t="s">
        <v>28</v>
      </c>
      <c r="E86" s="36" t="s">
        <v>108</v>
      </c>
      <c r="F86" s="56"/>
      <c r="G86" s="56"/>
      <c r="H86" s="56"/>
      <c r="I86" s="37">
        <v>2</v>
      </c>
      <c r="J86" s="37">
        <v>473.2</v>
      </c>
      <c r="K86" s="38">
        <f t="shared" si="28"/>
        <v>946.4</v>
      </c>
      <c r="L86" s="41">
        <f t="shared" si="16"/>
        <v>229502</v>
      </c>
      <c r="M86" s="41">
        <f t="shared" si="22"/>
        <v>459004</v>
      </c>
      <c r="N86" s="41">
        <f t="shared" si="17"/>
        <v>16526.97077308103</v>
      </c>
      <c r="O86" s="41">
        <f t="shared" si="23"/>
        <v>57063.716492769716</v>
      </c>
      <c r="P86" s="41">
        <f t="shared" si="24"/>
        <v>61928.125979132361</v>
      </c>
      <c r="Q86" s="41">
        <f t="shared" si="18"/>
        <v>2271.7485598736807</v>
      </c>
      <c r="R86" s="41">
        <f t="shared" si="19"/>
        <v>596794.56180485676</v>
      </c>
      <c r="S86" s="41">
        <f t="shared" si="25"/>
        <v>179038.36854145702</v>
      </c>
      <c r="T86" s="41">
        <f t="shared" si="20"/>
        <v>775832.93034631375</v>
      </c>
      <c r="U86" s="41">
        <f t="shared" si="26"/>
        <v>31171.82566242529</v>
      </c>
      <c r="V86" s="41">
        <f t="shared" si="27"/>
        <v>403502.3780043695</v>
      </c>
      <c r="W86" s="41">
        <f t="shared" si="21"/>
        <v>807004.756008739</v>
      </c>
    </row>
    <row r="87" spans="2:23" x14ac:dyDescent="0.3">
      <c r="B87" s="35">
        <v>81</v>
      </c>
      <c r="C87" s="35"/>
      <c r="D87" s="23" t="s">
        <v>28</v>
      </c>
      <c r="E87" s="36" t="s">
        <v>109</v>
      </c>
      <c r="F87" s="56"/>
      <c r="G87" s="56"/>
      <c r="H87" s="56"/>
      <c r="I87" s="37">
        <v>2</v>
      </c>
      <c r="J87" s="37">
        <v>547.55999999999995</v>
      </c>
      <c r="K87" s="38">
        <f t="shared" si="28"/>
        <v>1095.1199999999999</v>
      </c>
      <c r="L87" s="41">
        <f t="shared" si="16"/>
        <v>265566.59999999998</v>
      </c>
      <c r="M87" s="41">
        <f t="shared" si="22"/>
        <v>531133.19999999995</v>
      </c>
      <c r="N87" s="41">
        <f t="shared" si="17"/>
        <v>19124.066180279475</v>
      </c>
      <c r="O87" s="41">
        <f t="shared" si="23"/>
        <v>66030.871941633523</v>
      </c>
      <c r="P87" s="41">
        <f t="shared" si="24"/>
        <v>71659.688632996011</v>
      </c>
      <c r="Q87" s="41">
        <f t="shared" si="18"/>
        <v>2628.7376192824022</v>
      </c>
      <c r="R87" s="41">
        <f t="shared" si="19"/>
        <v>690576.56437419145</v>
      </c>
      <c r="S87" s="41">
        <f t="shared" si="25"/>
        <v>207172.96931225742</v>
      </c>
      <c r="T87" s="41">
        <f t="shared" si="20"/>
        <v>897749.53368644882</v>
      </c>
      <c r="U87" s="41">
        <f t="shared" si="26"/>
        <v>36070.255409377845</v>
      </c>
      <c r="V87" s="41">
        <f t="shared" si="27"/>
        <v>466909.89454791334</v>
      </c>
      <c r="W87" s="41">
        <f t="shared" si="21"/>
        <v>933819.78909582668</v>
      </c>
    </row>
    <row r="88" spans="2:23" hidden="1" x14ac:dyDescent="0.3">
      <c r="B88" s="46"/>
      <c r="C88" s="39"/>
      <c r="D88" s="47"/>
      <c r="E88" s="47"/>
      <c r="F88" s="59"/>
      <c r="G88" s="59"/>
      <c r="H88" s="59"/>
      <c r="I88" s="39"/>
      <c r="J88" s="40"/>
      <c r="K88" s="62">
        <f>SUM(K7:K87)</f>
        <v>83319.079999999958</v>
      </c>
      <c r="L88" s="49"/>
      <c r="M88" s="48">
        <f>SUM(M7:M87)</f>
        <v>40409753.799999997</v>
      </c>
      <c r="N88" s="48">
        <f t="shared" ref="N88:W88" si="29">SUM(N7:N87)</f>
        <v>1455000.0000000002</v>
      </c>
      <c r="O88" s="48">
        <f t="shared" si="29"/>
        <v>5023770.4559999974</v>
      </c>
      <c r="P88" s="48">
        <f t="shared" si="29"/>
        <v>5452022.91072</v>
      </c>
      <c r="Q88" s="48">
        <f t="shared" si="29"/>
        <v>199999.99999999997</v>
      </c>
      <c r="R88" s="48">
        <f t="shared" si="29"/>
        <v>52540547.166720003</v>
      </c>
      <c r="S88" s="48">
        <f t="shared" si="29"/>
        <v>15762164.150015997</v>
      </c>
      <c r="T88" s="48">
        <f t="shared" si="29"/>
        <v>68302711.316736013</v>
      </c>
      <c r="U88" s="48">
        <f t="shared" si="29"/>
        <v>2744302.4472883195</v>
      </c>
      <c r="V88" s="48"/>
      <c r="W88" s="48">
        <f t="shared" si="29"/>
        <v>71047013.764024332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2023-10-04T09:28:41Z</dcterms:modified>
</cp:coreProperties>
</file>